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rumsverige.sharepoint.com/sites/goteborg33/Delade dokument/General/Årsmöte/2022/"/>
    </mc:Choice>
  </mc:AlternateContent>
  <xr:revisionPtr revIDLastSave="251" documentId="4947CF53029710C991238E8CEC2737418FA3562B" xr6:coauthVersionLast="47" xr6:coauthVersionMax="47" xr10:uidLastSave="{FB1FC7E5-5D65-4BC0-B21E-E19C95853F97}"/>
  <bookViews>
    <workbookView xWindow="-120" yWindow="-120" windowWidth="29040" windowHeight="15720" xr2:uid="{00000000-000D-0000-FFFF-FFFF00000000}"/>
  </bookViews>
  <sheets>
    <sheet name="Förslag till budget 2022" sheetId="7" r:id="rId1"/>
    <sheet name="Antagen budget 2021" sheetId="1" r:id="rId2"/>
    <sheet name="Kontoplan med förklaring" sheetId="4"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7" l="1"/>
  <c r="U47" i="1"/>
  <c r="U10" i="1"/>
  <c r="E45" i="7"/>
  <c r="E5" i="7"/>
  <c r="E5" i="1"/>
  <c r="E10" i="1" s="1"/>
  <c r="E12" i="1"/>
  <c r="E33" i="1"/>
  <c r="F47" i="1"/>
  <c r="S8" i="1"/>
  <c r="U49" i="1" l="1"/>
  <c r="E47" i="1"/>
  <c r="E49" i="1" s="1"/>
  <c r="E10" i="7"/>
</calcChain>
</file>

<file path=xl/sharedStrings.xml><?xml version="1.0" encoding="utf-8"?>
<sst xmlns="http://schemas.openxmlformats.org/spreadsheetml/2006/main" count="224" uniqueCount="145">
  <si>
    <t>Budget 2022 Göteborgsdistriktet</t>
  </si>
  <si>
    <t>Jan</t>
  </si>
  <si>
    <t>Feb</t>
  </si>
  <si>
    <t>Mars</t>
  </si>
  <si>
    <t xml:space="preserve">April </t>
  </si>
  <si>
    <t>Maj</t>
  </si>
  <si>
    <t>Juni</t>
  </si>
  <si>
    <t>Juli</t>
  </si>
  <si>
    <t>Aug</t>
  </si>
  <si>
    <t>Sep</t>
  </si>
  <si>
    <t>Okt</t>
  </si>
  <si>
    <t>Nov</t>
  </si>
  <si>
    <t>Dec</t>
  </si>
  <si>
    <t>Konto</t>
  </si>
  <si>
    <t xml:space="preserve">Namn </t>
  </si>
  <si>
    <t>Förklaring</t>
  </si>
  <si>
    <t>Specificereing</t>
  </si>
  <si>
    <t>Budget</t>
  </si>
  <si>
    <t>1 deltagardag är värd: 88 067 kr</t>
  </si>
  <si>
    <t>INTÄKTER</t>
  </si>
  <si>
    <t>1 grundbidrag är värt: 72,86.</t>
  </si>
  <si>
    <t>Deltagaravgifter kursverksamhet</t>
  </si>
  <si>
    <t>Erhållna bidrag</t>
  </si>
  <si>
    <t xml:space="preserve">Bidrag från Västra Götaland </t>
  </si>
  <si>
    <t>Göteborg får maximalt bidrag av regionen dvs. 2.5 grundbidrag. Grundbidraget bestäms av medlemsantalet</t>
  </si>
  <si>
    <t>Regionala anslag (404066)</t>
  </si>
  <si>
    <t>Stöd från studieförbund (16000)</t>
  </si>
  <si>
    <t>"Fast" grundbidrag</t>
  </si>
  <si>
    <t>Övriga bidrag</t>
  </si>
  <si>
    <t>Kulturens projektstöd</t>
  </si>
  <si>
    <t>TOTALT</t>
  </si>
  <si>
    <t>Rörligt</t>
  </si>
  <si>
    <t>72,86*antal medlemmar engagerade i aktiviteter</t>
  </si>
  <si>
    <t>KOSTNADER</t>
  </si>
  <si>
    <t>Lokalkostnader+Magasinering</t>
  </si>
  <si>
    <t>GPL förråd (884)</t>
  </si>
  <si>
    <t>Brewhouse kontor 2017 (6000)</t>
  </si>
  <si>
    <t>Förbrukningsinventarier</t>
  </si>
  <si>
    <t>Styrelseutbildningar</t>
  </si>
  <si>
    <t>Styrelsemöten inkl. Distrikts- och Förbundsmöte</t>
  </si>
  <si>
    <t>3 ombud till Förbundsstämma, styrelse-kick off samt ordinare möte</t>
  </si>
  <si>
    <t>Styrelsemöten</t>
  </si>
  <si>
    <t>Distriktsstämma</t>
  </si>
  <si>
    <t>Årsstämma förbundet</t>
  </si>
  <si>
    <t>Marknadsföring</t>
  </si>
  <si>
    <t>Planscher och flyers (500)</t>
  </si>
  <si>
    <t>Kontorsmateriel</t>
  </si>
  <si>
    <t>Porto</t>
  </si>
  <si>
    <t>Postnord</t>
  </si>
  <si>
    <t>Personal- och instruktörsarvoden</t>
  </si>
  <si>
    <t>Arvodesutbetalning går via kansliet</t>
  </si>
  <si>
    <t>Löner inkl. soc.avg + sem.ers</t>
  </si>
  <si>
    <t>Distriktskonsulent resekostnader</t>
  </si>
  <si>
    <t>Administrationskostnad för personal (14300)</t>
  </si>
  <si>
    <t>Mobilkostnader (920)</t>
  </si>
  <si>
    <t>Revisionsarvoden</t>
  </si>
  <si>
    <t>Mazar</t>
  </si>
  <si>
    <t>Administrationsavgift RUM</t>
  </si>
  <si>
    <t>För föreningar och distriktskonsulent</t>
  </si>
  <si>
    <t xml:space="preserve">11kr/medlem </t>
  </si>
  <si>
    <t>Bankkostnader</t>
  </si>
  <si>
    <t>Föreningspaket Nordea</t>
  </si>
  <si>
    <t>Stöd till medlem/medlemsförening/kursrabatter</t>
  </si>
  <si>
    <t>Direkt ekonomiskt stöd till medlemsföreningar eller enkild RUM-medlem</t>
  </si>
  <si>
    <t>100 kr/RUM-medlem</t>
  </si>
  <si>
    <t>Side-by-Side (14000)</t>
  </si>
  <si>
    <t>Stöd till medlemsföreningar (80332)</t>
  </si>
  <si>
    <t>Gothia Concentus Workshop Sci-Fi (5000 kr)</t>
  </si>
  <si>
    <t>Hvitfeldskas RUM-förening Masterclass Piano (1000 kr)</t>
  </si>
  <si>
    <t>Distriktets egenproducerade kurser</t>
  </si>
  <si>
    <t>Kammarmusikläger + ytterligare en verksamhet</t>
  </si>
  <si>
    <t>Kammarmusikkurs för Unga (51476)</t>
  </si>
  <si>
    <t>Spelmusikkomposition på Dynamo (7890)</t>
  </si>
  <si>
    <t>Musikalläger på Kompani 415 (11768)</t>
  </si>
  <si>
    <t>Förlustmarginal alt. egna projekt (16066)</t>
  </si>
  <si>
    <t>RESULTAT</t>
  </si>
  <si>
    <t>Budget 2021 Göteborgsdistriktet</t>
  </si>
  <si>
    <t>Lokalkostnader</t>
  </si>
  <si>
    <t>Kostnader styrelsemöten</t>
  </si>
  <si>
    <t>Medlemsaktiviteter / Kursrabatter</t>
  </si>
  <si>
    <t>Övrigt stöd</t>
  </si>
  <si>
    <t>tex. arrangemang arrat av andra distrikt, förbundet, länsmusikorganisaton etc. som inte är till enskild medlem/medlemsförening</t>
  </si>
  <si>
    <t>Egenproducerad kursverksamhet</t>
  </si>
  <si>
    <t>Kontoplan med förklaring</t>
  </si>
  <si>
    <t>Balanskonton</t>
  </si>
  <si>
    <t>Inventarier och verktyg</t>
  </si>
  <si>
    <t>Ack avskrivn inv/verktyg</t>
  </si>
  <si>
    <t>Kundfodringar</t>
  </si>
  <si>
    <t>Kassa</t>
  </si>
  <si>
    <t>Plusgiro</t>
  </si>
  <si>
    <t>Sparkonto</t>
  </si>
  <si>
    <t>Eget kapital</t>
  </si>
  <si>
    <t>Balanserad vinst eller förlust</t>
  </si>
  <si>
    <t>Årets resultat</t>
  </si>
  <si>
    <t>Leverantörsskulder</t>
  </si>
  <si>
    <t>Kortfristiga skulder</t>
  </si>
  <si>
    <t>Resultatkonton</t>
  </si>
  <si>
    <t>Öres- och kronutjämning</t>
  </si>
  <si>
    <t>Deltagaravgift egenproducerade kurser</t>
  </si>
  <si>
    <t>Landstingsbidrag Västra Götalandsregionen</t>
  </si>
  <si>
    <t>Inköp av varor och material</t>
  </si>
  <si>
    <t>Kontor på Brewhouse</t>
  </si>
  <si>
    <t>Magasinering</t>
  </si>
  <si>
    <t>GPL AB (magasinering)</t>
  </si>
  <si>
    <t>Resekostnader styrelsen</t>
  </si>
  <si>
    <t>Styrelsemöten inkl. distriktsårsmöte</t>
  </si>
  <si>
    <t>Representation förbundsårsmöte, regionkonferens ()</t>
  </si>
  <si>
    <t>Kontorsmaterial</t>
  </si>
  <si>
    <t>Mobiltelefon</t>
  </si>
  <si>
    <t xml:space="preserve">Förluster på kundfodringar </t>
  </si>
  <si>
    <t xml:space="preserve">annan placering i kontoplanen? </t>
  </si>
  <si>
    <t>Distriktskonsulent lön</t>
  </si>
  <si>
    <t>Distriktskonsulent övrigt</t>
  </si>
  <si>
    <t>Tegehalls</t>
  </si>
  <si>
    <t>Bokföringskostnader</t>
  </si>
  <si>
    <t>Nordea</t>
  </si>
  <si>
    <t>Stöd till medlem / medlemsförening</t>
  </si>
  <si>
    <t xml:space="preserve">Samverkansarrangemang </t>
  </si>
  <si>
    <t>OBS! Ska ej användas ta bort inför nytt kontoår 2018!</t>
  </si>
  <si>
    <t>inkl övriga distrikt</t>
  </si>
  <si>
    <t>Ränteintäkter</t>
  </si>
  <si>
    <t>Räntekostnader</t>
  </si>
  <si>
    <t>Utfall 2021-12-31</t>
  </si>
  <si>
    <t>Kommentarer</t>
  </si>
  <si>
    <t>Övriga kostnader distriktet</t>
  </si>
  <si>
    <t>Profilprodukter</t>
  </si>
  <si>
    <t>Färre deltagare än beräknat på kammarmusiklägret.</t>
  </si>
  <si>
    <t>Större bidrag från VGR än beräknat.</t>
  </si>
  <si>
    <t>Fick projeksstöd från Kulturens samt stöd för studiecirklar.</t>
  </si>
  <si>
    <t xml:space="preserve">Endast 1 ledamot deltog på ledarskapsutbildningen SPETS. </t>
  </si>
  <si>
    <t xml:space="preserve">Styrelsen kunde inte träffas hela året därför lägre möteskostnader. Dessutom genomfödes Förbundsstämman digitalt vilket blve 0 kr i kostnad. </t>
  </si>
  <si>
    <t>Nykontoplant för 2021 och framåt.</t>
  </si>
  <si>
    <t xml:space="preserve">Profilprodukter var budgeterade under kontoplan 6075 och dessutom hann inte styrelsen trycka produkterna. </t>
  </si>
  <si>
    <t xml:space="preserve">Löneskostnaderna har ökat och likaså instruktörsarvode på lägret. </t>
  </si>
  <si>
    <t xml:space="preserve">Under 2021 betalades medlemsavgift avseende både 2020 och 2021, därför blev det högre kostnad än budgeterat. </t>
  </si>
  <si>
    <t>Eftersom pandemin begränsade arrangemnag som våra föreningar annordnar även under 2021 blev detta mycket lägre kostnad än budgeterat.</t>
  </si>
  <si>
    <t xml:space="preserve">Kommer innaktiveras som kontoplan då vi inte har övrigt stöd till våra medlemmar. </t>
  </si>
  <si>
    <t xml:space="preserve">Den enda större verksamhet distriktet kunde annordna var Kammarmusiklägret. </t>
  </si>
  <si>
    <t>Inga nya lådor flyttades till magasineringen därför endast årsavgift.</t>
  </si>
  <si>
    <t>Prodilprodukter</t>
  </si>
  <si>
    <t>T.ex. Facebook annonser</t>
  </si>
  <si>
    <t>Projektstöd från Kulturens, samt folkbildningsinsatser genom studiecirklar</t>
  </si>
  <si>
    <t>Det görs en större satsning på profilprodukter under 2022</t>
  </si>
  <si>
    <t>Kassören föreslår ett minusresultat till budget 2022 för att minska distriktets konto under året. Styrelsen hoppas att mer resurer kan komma ut till verksamheten nu när pandemin förhoppningsvis tillåter ordinarieverksamhet igen.</t>
  </si>
  <si>
    <t>Kulturnyheter prenumerationer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</si>
</sst>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_k_r"/>
    <numFmt numFmtId="165" formatCode="#,##0.00\ [$kr-41D]"/>
    <numFmt numFmtId="166" formatCode="#,##0.00\ &quot;kr&quot;"/>
  </numFmts>
  <fonts count="29" x14ac:knownFonts="1">
    <font>
      <sz val="10"/>
      <color rgb="FF000000"/>
      <name val="Arial"/>
    </font>
    <font>
      <b/>
      <sz val="14"/>
      <color rgb="FF000000"/>
      <name val="Calibri"/>
    </font>
    <font>
      <sz val="14"/>
      <color rgb="FF000000"/>
      <name val="Calibri"/>
    </font>
    <font>
      <sz val="10"/>
      <name val="Arial"/>
    </font>
    <font>
      <sz val="11"/>
      <color rgb="FF000000"/>
      <name val="Calibri"/>
    </font>
    <font>
      <b/>
      <sz val="11"/>
      <color rgb="FF000000"/>
      <name val="Calibri"/>
    </font>
    <font>
      <b/>
      <sz val="10"/>
      <name val="Arial"/>
    </font>
    <font>
      <b/>
      <sz val="11"/>
      <color rgb="FF76923C"/>
      <name val="Calibri"/>
    </font>
    <font>
      <sz val="11"/>
      <color rgb="FF1F497D"/>
      <name val="Calibri"/>
    </font>
    <font>
      <sz val="11"/>
      <color rgb="FF76923C"/>
      <name val="Calibri"/>
    </font>
    <font>
      <i/>
      <sz val="10"/>
      <name val="Arial"/>
    </font>
    <font>
      <i/>
      <sz val="11"/>
      <color rgb="FF000000"/>
      <name val="Calibri"/>
    </font>
    <font>
      <b/>
      <i/>
      <sz val="10"/>
      <name val="Arial"/>
    </font>
    <font>
      <i/>
      <sz val="10"/>
      <name val="Arial"/>
      <family val="2"/>
    </font>
    <font>
      <b/>
      <sz val="10"/>
      <color rgb="FF000000"/>
      <name val="Arial"/>
      <family val="2"/>
    </font>
    <font>
      <sz val="11"/>
      <color theme="5" tint="0.59999389629810485"/>
      <name val="Calibri"/>
      <family val="2"/>
    </font>
    <font>
      <sz val="10"/>
      <color theme="5" tint="0.59999389629810485"/>
      <name val="Arial"/>
      <family val="2"/>
    </font>
    <font>
      <b/>
      <sz val="11"/>
      <name val="Calibri"/>
      <family val="2"/>
    </font>
    <font>
      <sz val="11"/>
      <color rgb="FF000000"/>
      <name val="Calibri"/>
      <family val="2"/>
    </font>
    <font>
      <sz val="10"/>
      <name val="Arial"/>
      <family val="2"/>
    </font>
    <font>
      <b/>
      <sz val="11"/>
      <color rgb="FF000000"/>
      <name val="Calibri"/>
      <family val="2"/>
    </font>
    <font>
      <b/>
      <sz val="10"/>
      <name val="Arial"/>
      <family val="2"/>
    </font>
    <font>
      <b/>
      <i/>
      <sz val="11"/>
      <color rgb="FF000000"/>
      <name val="Calibri"/>
      <family val="2"/>
    </font>
    <font>
      <b/>
      <sz val="11"/>
      <color rgb="FF76923C"/>
      <name val="Calibri"/>
      <family val="2"/>
    </font>
    <font>
      <b/>
      <i/>
      <sz val="10"/>
      <name val="Arial"/>
      <family val="2"/>
    </font>
    <font>
      <i/>
      <sz val="10"/>
      <color rgb="FF000000"/>
      <name val="Arial"/>
      <family val="2"/>
    </font>
    <font>
      <b/>
      <i/>
      <sz val="10"/>
      <color rgb="FF000000"/>
      <name val="Arial"/>
      <family val="2"/>
    </font>
    <font>
      <i/>
      <sz val="10"/>
      <color theme="5" tint="0.59999389629810485"/>
      <name val="Arial"/>
      <family val="2"/>
    </font>
    <font>
      <i/>
      <sz val="11"/>
      <color rgb="FF000000"/>
      <name val="Calibri"/>
      <family val="2"/>
    </font>
  </fonts>
  <fills count="13">
    <fill>
      <patternFill patternType="none"/>
    </fill>
    <fill>
      <patternFill patternType="gray125"/>
    </fill>
    <fill>
      <patternFill patternType="solid">
        <fgColor rgb="FFD9EAD3"/>
        <bgColor rgb="FFD9EAD3"/>
      </patternFill>
    </fill>
    <fill>
      <patternFill patternType="solid">
        <fgColor rgb="FFF4CCCC"/>
        <bgColor rgb="FFF4CCCC"/>
      </patternFill>
    </fill>
    <fill>
      <patternFill patternType="solid">
        <fgColor rgb="FFD9D2E9"/>
        <bgColor rgb="FFD9D2E9"/>
      </patternFill>
    </fill>
    <fill>
      <patternFill patternType="solid">
        <fgColor theme="5" tint="0.59999389629810485"/>
        <bgColor rgb="FFF4CCCC"/>
      </patternFill>
    </fill>
    <fill>
      <patternFill patternType="solid">
        <fgColor theme="5" tint="0.59999389629810485"/>
        <bgColor indexed="64"/>
      </patternFill>
    </fill>
    <fill>
      <patternFill patternType="solid">
        <fgColor theme="9" tint="0.79998168889431442"/>
        <bgColor rgb="FFD9EAD3"/>
      </patternFill>
    </fill>
    <fill>
      <patternFill patternType="solid">
        <fgColor theme="9" tint="0.79998168889431442"/>
        <bgColor indexed="64"/>
      </patternFill>
    </fill>
    <fill>
      <patternFill patternType="solid">
        <fgColor theme="5" tint="0.39997558519241921"/>
        <bgColor rgb="FFF4CCCC"/>
      </patternFill>
    </fill>
    <fill>
      <patternFill patternType="solid">
        <fgColor theme="5" tint="0.39997558519241921"/>
        <bgColor indexed="64"/>
      </patternFill>
    </fill>
    <fill>
      <patternFill patternType="solid">
        <fgColor theme="4" tint="0.59999389629810485"/>
        <bgColor rgb="FFD9D2E9"/>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111">
    <xf numFmtId="0" fontId="0" fillId="0" borderId="0" xfId="0"/>
    <xf numFmtId="0" fontId="1" fillId="0" borderId="0" xfId="0" applyFont="1"/>
    <xf numFmtId="0" fontId="2" fillId="0" borderId="0" xfId="0" applyFont="1"/>
    <xf numFmtId="0" fontId="4" fillId="0" borderId="0" xfId="0" applyFont="1" applyAlignment="1">
      <alignment horizontal="center"/>
    </xf>
    <xf numFmtId="0" fontId="6" fillId="0" borderId="0" xfId="0" applyFont="1"/>
    <xf numFmtId="0" fontId="7" fillId="0" borderId="0" xfId="0" applyFont="1" applyAlignment="1">
      <alignment horizontal="center"/>
    </xf>
    <xf numFmtId="0" fontId="8" fillId="0" borderId="0" xfId="0" applyFont="1"/>
    <xf numFmtId="0" fontId="3" fillId="2" borderId="0" xfId="0" applyFont="1" applyFill="1"/>
    <xf numFmtId="164" fontId="9" fillId="2" borderId="0" xfId="0" applyNumberFormat="1" applyFont="1" applyFill="1" applyAlignment="1">
      <alignment horizontal="right"/>
    </xf>
    <xf numFmtId="164" fontId="9" fillId="0" borderId="0" xfId="0" applyNumberFormat="1" applyFont="1" applyAlignment="1">
      <alignment horizontal="right"/>
    </xf>
    <xf numFmtId="0" fontId="4" fillId="0" borderId="0" xfId="0" applyFont="1"/>
    <xf numFmtId="0" fontId="10" fillId="0" borderId="0" xfId="0" applyFont="1"/>
    <xf numFmtId="0" fontId="11" fillId="0" borderId="0" xfId="0" applyFont="1"/>
    <xf numFmtId="0" fontId="5" fillId="2" borderId="0" xfId="0" applyFont="1" applyFill="1"/>
    <xf numFmtId="0" fontId="4" fillId="2" borderId="0" xfId="0" applyFont="1" applyFill="1"/>
    <xf numFmtId="0" fontId="4" fillId="3" borderId="0" xfId="0" applyFont="1" applyFill="1"/>
    <xf numFmtId="0" fontId="3" fillId="3" borderId="0" xfId="0" applyFont="1" applyFill="1"/>
    <xf numFmtId="164" fontId="9" fillId="3" borderId="0" xfId="0" applyNumberFormat="1" applyFont="1" applyFill="1" applyAlignment="1">
      <alignment horizontal="right"/>
    </xf>
    <xf numFmtId="0" fontId="3" fillId="0" borderId="0" xfId="0" applyFont="1"/>
    <xf numFmtId="0" fontId="3" fillId="0" borderId="0" xfId="0" applyFont="1" applyAlignment="1">
      <alignment wrapText="1"/>
    </xf>
    <xf numFmtId="164" fontId="3" fillId="0" borderId="0" xfId="0" applyNumberFormat="1" applyFont="1"/>
    <xf numFmtId="0" fontId="5" fillId="3" borderId="0" xfId="0" applyFont="1" applyFill="1"/>
    <xf numFmtId="164" fontId="7" fillId="3" borderId="0" xfId="0" applyNumberFormat="1" applyFont="1" applyFill="1" applyAlignment="1">
      <alignment horizontal="right"/>
    </xf>
    <xf numFmtId="0" fontId="6" fillId="4" borderId="0" xfId="0" applyFont="1" applyFill="1"/>
    <xf numFmtId="0" fontId="3" fillId="4" borderId="0" xfId="0" applyFont="1" applyFill="1"/>
    <xf numFmtId="0" fontId="5" fillId="0" borderId="0" xfId="0" applyFont="1"/>
    <xf numFmtId="164" fontId="7" fillId="0" borderId="0" xfId="0" applyNumberFormat="1" applyFont="1" applyAlignment="1">
      <alignment horizontal="right"/>
    </xf>
    <xf numFmtId="0" fontId="6" fillId="2" borderId="0" xfId="0" applyFont="1" applyFill="1"/>
    <xf numFmtId="0" fontId="10" fillId="0" borderId="0" xfId="0" applyFont="1" applyAlignment="1">
      <alignment wrapText="1"/>
    </xf>
    <xf numFmtId="0" fontId="12" fillId="0" borderId="0" xfId="0" applyFont="1"/>
    <xf numFmtId="0" fontId="13" fillId="0" borderId="0" xfId="0" applyFont="1"/>
    <xf numFmtId="0" fontId="14" fillId="0" borderId="0" xfId="0" applyFont="1"/>
    <xf numFmtId="166" fontId="0" fillId="0" borderId="0" xfId="0" applyNumberFormat="1"/>
    <xf numFmtId="166" fontId="14" fillId="0" borderId="0" xfId="0" applyNumberFormat="1" applyFont="1"/>
    <xf numFmtId="166" fontId="3" fillId="0" borderId="0" xfId="0" applyNumberFormat="1" applyFont="1"/>
    <xf numFmtId="166" fontId="6" fillId="0" borderId="0" xfId="0" applyNumberFormat="1" applyFont="1"/>
    <xf numFmtId="0" fontId="15" fillId="5" borderId="0" xfId="0" applyFont="1" applyFill="1"/>
    <xf numFmtId="0" fontId="16" fillId="5" borderId="0" xfId="0" applyFont="1" applyFill="1"/>
    <xf numFmtId="166" fontId="16" fillId="5" borderId="0" xfId="0" applyNumberFormat="1" applyFont="1" applyFill="1"/>
    <xf numFmtId="164" fontId="15" fillId="5" borderId="0" xfId="0" applyNumberFormat="1" applyFont="1" applyFill="1" applyAlignment="1">
      <alignment horizontal="right"/>
    </xf>
    <xf numFmtId="0" fontId="16" fillId="6" borderId="0" xfId="0" applyFont="1" applyFill="1"/>
    <xf numFmtId="166" fontId="16" fillId="6" borderId="0" xfId="0" applyNumberFormat="1" applyFont="1" applyFill="1"/>
    <xf numFmtId="0" fontId="4" fillId="7" borderId="0" xfId="0" applyFont="1" applyFill="1"/>
    <xf numFmtId="0" fontId="3" fillId="7" borderId="0" xfId="0" applyFont="1" applyFill="1"/>
    <xf numFmtId="164" fontId="9" fillId="7" borderId="0" xfId="0" applyNumberFormat="1" applyFont="1" applyFill="1" applyAlignment="1">
      <alignment horizontal="right"/>
    </xf>
    <xf numFmtId="0" fontId="0" fillId="8" borderId="0" xfId="0" applyFill="1"/>
    <xf numFmtId="166" fontId="0" fillId="8" borderId="0" xfId="0" applyNumberFormat="1" applyFill="1"/>
    <xf numFmtId="0" fontId="6" fillId="7" borderId="0" xfId="0" applyFont="1" applyFill="1"/>
    <xf numFmtId="166" fontId="3" fillId="7" borderId="0" xfId="0" applyNumberFormat="1" applyFont="1" applyFill="1"/>
    <xf numFmtId="0" fontId="8" fillId="8" borderId="0" xfId="0" applyFont="1" applyFill="1"/>
    <xf numFmtId="0" fontId="17" fillId="5" borderId="0" xfId="0" applyFont="1" applyFill="1"/>
    <xf numFmtId="0" fontId="6" fillId="11" borderId="0" xfId="0" applyFont="1" applyFill="1"/>
    <xf numFmtId="0" fontId="3" fillId="11" borderId="0" xfId="0" applyFont="1" applyFill="1"/>
    <xf numFmtId="0" fontId="0" fillId="12" borderId="0" xfId="0" applyFill="1"/>
    <xf numFmtId="166" fontId="0" fillId="12" borderId="0" xfId="0" applyNumberFormat="1" applyFill="1"/>
    <xf numFmtId="0" fontId="18" fillId="0" borderId="0" xfId="0" applyFont="1"/>
    <xf numFmtId="166" fontId="19" fillId="0" borderId="0" xfId="0" applyNumberFormat="1" applyFont="1"/>
    <xf numFmtId="166" fontId="13" fillId="0" borderId="0" xfId="0" applyNumberFormat="1" applyFont="1"/>
    <xf numFmtId="166" fontId="19" fillId="11" borderId="0" xfId="0" applyNumberFormat="1" applyFont="1" applyFill="1"/>
    <xf numFmtId="0" fontId="20" fillId="7" borderId="0" xfId="0" applyFont="1" applyFill="1"/>
    <xf numFmtId="0" fontId="21" fillId="7" borderId="0" xfId="0" applyFont="1" applyFill="1"/>
    <xf numFmtId="0" fontId="22" fillId="7" borderId="0" xfId="0" applyFont="1" applyFill="1"/>
    <xf numFmtId="166" fontId="21" fillId="7" borderId="0" xfId="0" applyNumberFormat="1" applyFont="1" applyFill="1"/>
    <xf numFmtId="164" fontId="23" fillId="7" borderId="0" xfId="0" applyNumberFormat="1" applyFont="1" applyFill="1" applyAlignment="1">
      <alignment horizontal="right"/>
    </xf>
    <xf numFmtId="0" fontId="21" fillId="8" borderId="0" xfId="0" applyFont="1" applyFill="1"/>
    <xf numFmtId="0" fontId="14" fillId="8" borderId="0" xfId="0" applyFont="1" applyFill="1"/>
    <xf numFmtId="166" fontId="14" fillId="8" borderId="0" xfId="0" applyNumberFormat="1" applyFont="1" applyFill="1"/>
    <xf numFmtId="0" fontId="20" fillId="9" borderId="0" xfId="0" applyFont="1" applyFill="1"/>
    <xf numFmtId="0" fontId="21" fillId="9" borderId="0" xfId="0" applyFont="1" applyFill="1"/>
    <xf numFmtId="166" fontId="24" fillId="9" borderId="0" xfId="0" applyNumberFormat="1" applyFont="1" applyFill="1"/>
    <xf numFmtId="164" fontId="23" fillId="9" borderId="0" xfId="0" applyNumberFormat="1" applyFont="1" applyFill="1" applyAlignment="1">
      <alignment horizontal="right"/>
    </xf>
    <xf numFmtId="0" fontId="14" fillId="10" borderId="0" xfId="0" applyFont="1" applyFill="1"/>
    <xf numFmtId="166" fontId="14" fillId="10" borderId="0" xfId="0" applyNumberFormat="1" applyFont="1" applyFill="1"/>
    <xf numFmtId="0" fontId="20" fillId="0" borderId="0" xfId="0" applyFont="1" applyFill="1"/>
    <xf numFmtId="0" fontId="21" fillId="0" borderId="0" xfId="0" applyFont="1" applyFill="1"/>
    <xf numFmtId="166" fontId="24" fillId="0" borderId="0" xfId="0" applyNumberFormat="1" applyFont="1" applyFill="1"/>
    <xf numFmtId="164" fontId="23" fillId="0" borderId="0" xfId="0" applyNumberFormat="1" applyFont="1" applyFill="1" applyAlignment="1">
      <alignment horizontal="right"/>
    </xf>
    <xf numFmtId="0" fontId="14" fillId="0" borderId="0" xfId="0" applyFont="1" applyFill="1"/>
    <xf numFmtId="166" fontId="14" fillId="0" borderId="0" xfId="0" applyNumberFormat="1" applyFont="1" applyFill="1"/>
    <xf numFmtId="0" fontId="5" fillId="0" borderId="0" xfId="0" applyFont="1" applyFill="1"/>
    <xf numFmtId="0" fontId="3" fillId="0" borderId="0" xfId="0" applyFont="1" applyFill="1"/>
    <xf numFmtId="166" fontId="19" fillId="0" borderId="0" xfId="0" applyNumberFormat="1" applyFont="1" applyFill="1"/>
    <xf numFmtId="0" fontId="0" fillId="0" borderId="0" xfId="0" applyFill="1"/>
    <xf numFmtId="166" fontId="0" fillId="0" borderId="0" xfId="0" applyNumberFormat="1" applyFill="1"/>
    <xf numFmtId="0" fontId="14" fillId="0" borderId="0" xfId="0" applyFont="1" applyAlignment="1">
      <alignment wrapText="1"/>
    </xf>
    <xf numFmtId="0" fontId="25" fillId="0" borderId="0" xfId="0" applyFont="1"/>
    <xf numFmtId="0" fontId="25" fillId="8" borderId="0" xfId="0" applyFont="1" applyFill="1" applyAlignment="1">
      <alignment wrapText="1"/>
    </xf>
    <xf numFmtId="0" fontId="25" fillId="0" borderId="0" xfId="0" applyFont="1" applyAlignment="1">
      <alignment wrapText="1"/>
    </xf>
    <xf numFmtId="0" fontId="26" fillId="8" borderId="0" xfId="0" applyFont="1" applyFill="1" applyAlignment="1">
      <alignment wrapText="1"/>
    </xf>
    <xf numFmtId="0" fontId="27" fillId="6" borderId="0" xfId="0" applyFont="1" applyFill="1" applyAlignment="1">
      <alignment wrapText="1"/>
    </xf>
    <xf numFmtId="0" fontId="26" fillId="10" borderId="0" xfId="0" applyFont="1" applyFill="1" applyAlignment="1">
      <alignment wrapText="1"/>
    </xf>
    <xf numFmtId="0" fontId="26" fillId="0" borderId="0" xfId="0" applyFont="1" applyFill="1"/>
    <xf numFmtId="0" fontId="25" fillId="12" borderId="0" xfId="0" applyFont="1" applyFill="1"/>
    <xf numFmtId="0" fontId="25" fillId="0" borderId="0" xfId="0" applyFont="1" applyFill="1"/>
    <xf numFmtId="165" fontId="21" fillId="0" borderId="0" xfId="0" applyNumberFormat="1" applyFont="1"/>
    <xf numFmtId="165" fontId="14" fillId="0" borderId="0" xfId="0" applyNumberFormat="1" applyFont="1"/>
    <xf numFmtId="165" fontId="21" fillId="2" borderId="0" xfId="0" applyNumberFormat="1" applyFont="1" applyFill="1"/>
    <xf numFmtId="165" fontId="24" fillId="0" borderId="0" xfId="0" applyNumberFormat="1" applyFont="1"/>
    <xf numFmtId="165" fontId="21" fillId="3" borderId="0" xfId="0" applyNumberFormat="1" applyFont="1" applyFill="1"/>
    <xf numFmtId="165" fontId="24" fillId="3" borderId="0" xfId="0" applyNumberFormat="1" applyFont="1" applyFill="1"/>
    <xf numFmtId="165" fontId="21" fillId="4" borderId="0" xfId="0" applyNumberFormat="1" applyFont="1" applyFill="1"/>
    <xf numFmtId="0" fontId="13" fillId="0" borderId="0" xfId="0" applyFont="1" applyAlignment="1">
      <alignment wrapText="1"/>
    </xf>
    <xf numFmtId="0" fontId="28" fillId="0" borderId="0" xfId="0" applyFont="1" applyAlignment="1">
      <alignment wrapText="1"/>
    </xf>
    <xf numFmtId="0" fontId="28" fillId="2" borderId="0" xfId="0" applyFont="1" applyFill="1" applyAlignment="1">
      <alignment wrapText="1"/>
    </xf>
    <xf numFmtId="0" fontId="13" fillId="3" borderId="0" xfId="0" applyFont="1" applyFill="1" applyAlignment="1">
      <alignment wrapText="1"/>
    </xf>
    <xf numFmtId="0" fontId="3" fillId="3" borderId="0" xfId="0" applyFont="1" applyFill="1" applyAlignment="1">
      <alignment wrapText="1"/>
    </xf>
    <xf numFmtId="0" fontId="3" fillId="4" borderId="0" xfId="0" applyFont="1" applyFill="1" applyAlignment="1">
      <alignment wrapText="1"/>
    </xf>
    <xf numFmtId="165" fontId="21" fillId="0" borderId="0" xfId="0" applyNumberFormat="1" applyFont="1" applyAlignment="1">
      <alignment wrapText="1"/>
    </xf>
    <xf numFmtId="0" fontId="0" fillId="0" borderId="0" xfId="0" applyAlignment="1">
      <alignment wrapText="1"/>
    </xf>
    <xf numFmtId="164" fontId="9" fillId="0" borderId="0" xfId="0" applyNumberFormat="1" applyFont="1" applyAlignment="1">
      <alignment horizontal="right" wrapText="1"/>
    </xf>
    <xf numFmtId="164" fontId="3" fillId="0" borderId="0" xfId="0" applyNumberFormat="1"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6B48B-36C8-4259-A241-8BAEC4F37F83}">
  <sheetPr>
    <pageSetUpPr fitToPage="1"/>
  </sheetPr>
  <dimension ref="A1:U56"/>
  <sheetViews>
    <sheetView tabSelected="1" topLeftCell="A3" zoomScaleNormal="100" workbookViewId="0">
      <selection activeCell="E48" sqref="E48"/>
    </sheetView>
  </sheetViews>
  <sheetFormatPr defaultColWidth="14.42578125" defaultRowHeight="15.75" customHeight="1" x14ac:dyDescent="0.2"/>
  <cols>
    <col min="2" max="2" width="62.85546875" customWidth="1"/>
    <col min="3" max="3" width="31.7109375" hidden="1" customWidth="1"/>
    <col min="4" max="4" width="59.140625" customWidth="1"/>
    <col min="5" max="5" width="13.28515625" style="95" bestFit="1" customWidth="1"/>
    <col min="6" max="17" width="9.140625"/>
    <col min="18" max="18" width="20.85546875" hidden="1" customWidth="1"/>
    <col min="19" max="19" width="29.28515625" customWidth="1"/>
    <col min="20" max="20" width="27.7109375" customWidth="1"/>
    <col min="21" max="21" width="33.7109375" customWidth="1"/>
  </cols>
  <sheetData>
    <row r="1" spans="1:21" ht="18.75" x14ac:dyDescent="0.3">
      <c r="A1" s="1" t="s">
        <v>0</v>
      </c>
      <c r="B1" s="2"/>
      <c r="C1" s="18"/>
      <c r="D1" s="18"/>
      <c r="E1" s="94"/>
      <c r="F1" s="18"/>
    </row>
    <row r="2" spans="1:21" ht="15" x14ac:dyDescent="0.25">
      <c r="A2" s="18"/>
      <c r="B2" s="18"/>
      <c r="C2" s="18"/>
      <c r="D2" s="18"/>
      <c r="F2" s="3" t="s">
        <v>1</v>
      </c>
      <c r="G2" s="18" t="s">
        <v>2</v>
      </c>
      <c r="H2" s="18" t="s">
        <v>3</v>
      </c>
      <c r="I2" s="18" t="s">
        <v>4</v>
      </c>
      <c r="J2" s="18" t="s">
        <v>5</v>
      </c>
      <c r="K2" s="18" t="s">
        <v>6</v>
      </c>
      <c r="L2" s="18" t="s">
        <v>7</v>
      </c>
      <c r="M2" s="18" t="s">
        <v>8</v>
      </c>
      <c r="N2" s="18" t="s">
        <v>9</v>
      </c>
      <c r="O2" s="18" t="s">
        <v>10</v>
      </c>
      <c r="P2" s="18" t="s">
        <v>11</v>
      </c>
      <c r="Q2" s="18" t="s">
        <v>12</v>
      </c>
    </row>
    <row r="3" spans="1:21" ht="15" x14ac:dyDescent="0.25">
      <c r="A3" s="25" t="s">
        <v>13</v>
      </c>
      <c r="B3" s="25" t="s">
        <v>14</v>
      </c>
      <c r="C3" s="4" t="s">
        <v>15</v>
      </c>
      <c r="D3" s="4" t="s">
        <v>16</v>
      </c>
      <c r="E3" s="94" t="s">
        <v>17</v>
      </c>
      <c r="F3" s="5"/>
      <c r="G3" s="4"/>
      <c r="H3" s="4"/>
      <c r="I3" s="4"/>
      <c r="J3" s="4"/>
      <c r="K3" s="4"/>
      <c r="L3" s="4"/>
      <c r="M3" s="4"/>
      <c r="N3" s="4"/>
      <c r="O3" s="4"/>
      <c r="P3" s="4"/>
      <c r="Q3" s="4"/>
      <c r="S3" s="6"/>
      <c r="U3" s="31"/>
    </row>
    <row r="4" spans="1:21" ht="15" x14ac:dyDescent="0.25">
      <c r="A4" s="27" t="s">
        <v>19</v>
      </c>
      <c r="B4" s="14"/>
      <c r="C4" s="7"/>
      <c r="D4" s="7"/>
      <c r="E4" s="96"/>
      <c r="F4" s="8"/>
      <c r="G4" s="7"/>
      <c r="H4" s="7"/>
      <c r="I4" s="7"/>
      <c r="J4" s="7"/>
      <c r="K4" s="7"/>
      <c r="L4" s="7"/>
      <c r="M4" s="7"/>
      <c r="N4" s="7"/>
      <c r="O4" s="7"/>
      <c r="P4" s="7"/>
      <c r="Q4" s="7"/>
      <c r="S4" s="6"/>
    </row>
    <row r="5" spans="1:21" ht="22.5" customHeight="1" x14ac:dyDescent="0.25">
      <c r="A5" s="10">
        <v>3900</v>
      </c>
      <c r="B5" s="55" t="s">
        <v>98</v>
      </c>
      <c r="C5" s="18"/>
      <c r="D5" s="101"/>
      <c r="E5" s="94">
        <f>50000</f>
        <v>50000</v>
      </c>
      <c r="F5" s="9"/>
    </row>
    <row r="6" spans="1:21" ht="51.75" customHeight="1" x14ac:dyDescent="0.25">
      <c r="A6" s="10">
        <v>3980</v>
      </c>
      <c r="B6" s="55" t="s">
        <v>99</v>
      </c>
      <c r="C6" s="18" t="s">
        <v>23</v>
      </c>
      <c r="D6" s="101"/>
      <c r="E6" s="94">
        <v>330000</v>
      </c>
      <c r="F6" s="9"/>
      <c r="S6" s="19"/>
    </row>
    <row r="7" spans="1:21" ht="15" hidden="1" x14ac:dyDescent="0.25">
      <c r="A7" s="10"/>
      <c r="C7" s="18"/>
      <c r="D7" s="101" t="s">
        <v>25</v>
      </c>
      <c r="E7" s="97"/>
      <c r="F7" s="9"/>
    </row>
    <row r="8" spans="1:21" ht="15" hidden="1" x14ac:dyDescent="0.25">
      <c r="A8" s="10"/>
      <c r="B8" s="10"/>
      <c r="C8" s="18"/>
      <c r="D8" s="102" t="s">
        <v>26</v>
      </c>
      <c r="E8" s="97"/>
      <c r="F8" s="9"/>
      <c r="R8" s="18" t="s">
        <v>27</v>
      </c>
    </row>
    <row r="9" spans="1:21" ht="30" x14ac:dyDescent="0.25">
      <c r="A9" s="10">
        <v>3990</v>
      </c>
      <c r="B9" s="10" t="s">
        <v>28</v>
      </c>
      <c r="C9" s="18" t="s">
        <v>29</v>
      </c>
      <c r="D9" s="102" t="s">
        <v>141</v>
      </c>
      <c r="E9" s="97">
        <v>20000</v>
      </c>
      <c r="F9" s="9"/>
      <c r="R9" s="18"/>
    </row>
    <row r="10" spans="1:21" ht="15" x14ac:dyDescent="0.25">
      <c r="A10" s="13" t="s">
        <v>30</v>
      </c>
      <c r="B10" s="14"/>
      <c r="C10" s="7"/>
      <c r="D10" s="103"/>
      <c r="E10" s="96">
        <f>E5+E6+E9</f>
        <v>400000</v>
      </c>
      <c r="F10" s="8"/>
      <c r="G10" s="7"/>
      <c r="H10" s="7"/>
      <c r="I10" s="7"/>
      <c r="J10" s="7"/>
      <c r="K10" s="7"/>
      <c r="L10" s="7"/>
      <c r="M10" s="7"/>
      <c r="N10" s="7"/>
      <c r="O10" s="7"/>
      <c r="P10" s="7"/>
      <c r="Q10" s="7"/>
      <c r="R10" s="18" t="s">
        <v>31</v>
      </c>
      <c r="S10" s="18"/>
    </row>
    <row r="11" spans="1:21" ht="15" x14ac:dyDescent="0.25">
      <c r="A11" s="21" t="s">
        <v>33</v>
      </c>
      <c r="B11" s="15"/>
      <c r="C11" s="16"/>
      <c r="D11" s="104"/>
      <c r="E11" s="98"/>
      <c r="F11" s="17"/>
      <c r="G11" s="16"/>
      <c r="H11" s="16"/>
      <c r="I11" s="16"/>
      <c r="J11" s="16"/>
      <c r="K11" s="16"/>
      <c r="L11" s="16"/>
      <c r="M11" s="16"/>
      <c r="N11" s="16"/>
      <c r="O11" s="16"/>
      <c r="P11" s="16"/>
      <c r="Q11" s="16"/>
    </row>
    <row r="12" spans="1:21" ht="15" x14ac:dyDescent="0.25">
      <c r="A12" s="10">
        <v>5000</v>
      </c>
      <c r="B12" s="10" t="s">
        <v>34</v>
      </c>
      <c r="C12" s="18"/>
      <c r="D12" s="101"/>
      <c r="E12" s="94">
        <v>2000</v>
      </c>
      <c r="F12" s="9"/>
    </row>
    <row r="13" spans="1:21" ht="15" hidden="1" x14ac:dyDescent="0.25">
      <c r="A13" s="10"/>
      <c r="B13" s="10"/>
      <c r="C13" s="18"/>
      <c r="D13" s="101" t="s">
        <v>35</v>
      </c>
      <c r="E13" s="97"/>
      <c r="F13" s="9"/>
    </row>
    <row r="14" spans="1:21" ht="15" hidden="1" x14ac:dyDescent="0.25">
      <c r="A14" s="10"/>
      <c r="B14" s="10"/>
      <c r="C14" s="18"/>
      <c r="D14" s="101" t="s">
        <v>36</v>
      </c>
      <c r="E14" s="97"/>
      <c r="F14" s="9"/>
      <c r="S14" s="18"/>
    </row>
    <row r="15" spans="1:21" ht="15" x14ac:dyDescent="0.25">
      <c r="A15" s="10">
        <v>5410</v>
      </c>
      <c r="B15" s="10" t="s">
        <v>37</v>
      </c>
      <c r="C15" s="18"/>
      <c r="D15" s="101"/>
      <c r="E15" s="94">
        <v>250</v>
      </c>
      <c r="F15" s="9"/>
    </row>
    <row r="16" spans="1:21" ht="15" x14ac:dyDescent="0.25">
      <c r="A16" s="10">
        <v>5825</v>
      </c>
      <c r="B16" s="10" t="s">
        <v>38</v>
      </c>
      <c r="C16" s="18"/>
      <c r="D16" s="101"/>
      <c r="E16" s="94">
        <v>10000</v>
      </c>
      <c r="F16" s="9"/>
    </row>
    <row r="17" spans="1:6" ht="15" x14ac:dyDescent="0.25">
      <c r="A17" s="10">
        <v>5830</v>
      </c>
      <c r="B17" s="10" t="s">
        <v>39</v>
      </c>
      <c r="C17" s="18"/>
      <c r="D17" s="101" t="s">
        <v>40</v>
      </c>
      <c r="E17" s="94">
        <v>20000</v>
      </c>
      <c r="F17" s="9"/>
    </row>
    <row r="18" spans="1:6" ht="15" hidden="1" x14ac:dyDescent="0.25">
      <c r="A18" s="10"/>
      <c r="B18" s="10"/>
      <c r="C18" s="18"/>
      <c r="D18" s="101" t="s">
        <v>41</v>
      </c>
      <c r="E18" s="94"/>
      <c r="F18" s="9"/>
    </row>
    <row r="19" spans="1:6" ht="15" hidden="1" x14ac:dyDescent="0.25">
      <c r="A19" s="10"/>
      <c r="B19" s="10"/>
      <c r="C19" s="18"/>
      <c r="D19" s="101" t="s">
        <v>42</v>
      </c>
      <c r="E19" s="94"/>
      <c r="F19" s="9"/>
    </row>
    <row r="20" spans="1:6" ht="15" hidden="1" x14ac:dyDescent="0.25">
      <c r="A20" s="10"/>
      <c r="B20" s="10"/>
      <c r="C20" s="18"/>
      <c r="D20" s="101" t="s">
        <v>43</v>
      </c>
      <c r="E20" s="94"/>
      <c r="F20" s="9"/>
    </row>
    <row r="21" spans="1:6" ht="15" x14ac:dyDescent="0.25">
      <c r="A21" s="10">
        <v>5835</v>
      </c>
      <c r="B21" s="55" t="s">
        <v>124</v>
      </c>
      <c r="C21" s="18"/>
      <c r="D21" s="101" t="s">
        <v>144</v>
      </c>
      <c r="E21" s="94">
        <v>8000</v>
      </c>
      <c r="F21" s="9"/>
    </row>
    <row r="22" spans="1:6" ht="15" x14ac:dyDescent="0.25">
      <c r="A22" s="10">
        <v>5900</v>
      </c>
      <c r="B22" s="55" t="s">
        <v>139</v>
      </c>
      <c r="C22" s="18"/>
      <c r="D22" s="101" t="s">
        <v>142</v>
      </c>
      <c r="E22" s="94">
        <v>46000</v>
      </c>
      <c r="F22" s="9"/>
    </row>
    <row r="23" spans="1:6" ht="15" x14ac:dyDescent="0.25">
      <c r="A23" s="10">
        <v>6075</v>
      </c>
      <c r="B23" s="10" t="s">
        <v>44</v>
      </c>
      <c r="C23" s="18"/>
      <c r="D23" s="87" t="s">
        <v>140</v>
      </c>
      <c r="E23" s="94">
        <v>2000</v>
      </c>
      <c r="F23" s="9"/>
    </row>
    <row r="24" spans="1:6" ht="15" hidden="1" x14ac:dyDescent="0.25">
      <c r="A24" s="10"/>
      <c r="B24" s="10"/>
      <c r="C24" s="18"/>
      <c r="D24" s="101" t="s">
        <v>45</v>
      </c>
      <c r="E24" s="94"/>
      <c r="F24" s="9"/>
    </row>
    <row r="25" spans="1:6" ht="15" x14ac:dyDescent="0.25">
      <c r="A25" s="10">
        <v>6110</v>
      </c>
      <c r="B25" s="10" t="s">
        <v>46</v>
      </c>
      <c r="C25" s="18"/>
      <c r="D25" s="101"/>
      <c r="E25" s="94">
        <v>200</v>
      </c>
      <c r="F25" s="9"/>
    </row>
    <row r="26" spans="1:6" ht="15" x14ac:dyDescent="0.25">
      <c r="A26" s="10">
        <v>6115</v>
      </c>
      <c r="B26" s="10" t="s">
        <v>47</v>
      </c>
      <c r="C26" s="18" t="s">
        <v>48</v>
      </c>
      <c r="D26" s="101"/>
      <c r="E26" s="94">
        <v>350</v>
      </c>
      <c r="F26" s="9"/>
    </row>
    <row r="27" spans="1:6" ht="15" x14ac:dyDescent="0.25">
      <c r="A27" s="10">
        <v>6415</v>
      </c>
      <c r="B27" s="10" t="s">
        <v>49</v>
      </c>
      <c r="C27" s="19" t="s">
        <v>50</v>
      </c>
      <c r="D27" s="101"/>
      <c r="E27" s="94">
        <v>185000</v>
      </c>
      <c r="F27" s="9"/>
    </row>
    <row r="28" spans="1:6" ht="15" hidden="1" x14ac:dyDescent="0.25">
      <c r="A28" s="10"/>
      <c r="B28" s="10"/>
      <c r="C28" s="18"/>
      <c r="D28" s="101" t="s">
        <v>51</v>
      </c>
      <c r="E28" s="97"/>
      <c r="F28" s="9"/>
    </row>
    <row r="29" spans="1:6" ht="15" hidden="1" x14ac:dyDescent="0.25">
      <c r="A29" s="10"/>
      <c r="B29" s="10"/>
      <c r="C29" s="18"/>
      <c r="D29" s="101" t="s">
        <v>52</v>
      </c>
      <c r="E29" s="97"/>
      <c r="F29" s="9"/>
    </row>
    <row r="30" spans="1:6" ht="15" hidden="1" x14ac:dyDescent="0.25">
      <c r="A30" s="10"/>
      <c r="B30" s="10"/>
      <c r="C30" s="18"/>
      <c r="D30" s="101" t="s">
        <v>53</v>
      </c>
      <c r="E30" s="97"/>
      <c r="F30" s="9"/>
    </row>
    <row r="31" spans="1:6" ht="15" hidden="1" x14ac:dyDescent="0.25">
      <c r="A31" s="10"/>
      <c r="B31" s="10"/>
      <c r="C31" s="18"/>
      <c r="D31" s="101" t="s">
        <v>54</v>
      </c>
      <c r="E31" s="97"/>
      <c r="F31" s="9"/>
    </row>
    <row r="32" spans="1:6" ht="15" x14ac:dyDescent="0.25">
      <c r="A32" s="10">
        <v>6420</v>
      </c>
      <c r="B32" s="10" t="s">
        <v>55</v>
      </c>
      <c r="C32" s="18" t="s">
        <v>56</v>
      </c>
      <c r="D32" s="101"/>
      <c r="E32" s="94">
        <v>11000</v>
      </c>
      <c r="F32" s="9"/>
    </row>
    <row r="33" spans="1:17" ht="15" x14ac:dyDescent="0.25">
      <c r="A33" s="10">
        <v>6500</v>
      </c>
      <c r="B33" s="10" t="s">
        <v>57</v>
      </c>
      <c r="C33" s="18" t="s">
        <v>58</v>
      </c>
      <c r="D33" s="101" t="s">
        <v>59</v>
      </c>
      <c r="E33" s="94">
        <v>43000</v>
      </c>
      <c r="F33" s="9"/>
    </row>
    <row r="34" spans="1:17" ht="15" x14ac:dyDescent="0.25">
      <c r="A34" s="10">
        <v>6570</v>
      </c>
      <c r="B34" s="10" t="s">
        <v>60</v>
      </c>
      <c r="C34" s="18" t="s">
        <v>61</v>
      </c>
      <c r="D34" s="101"/>
      <c r="E34" s="94">
        <v>1700</v>
      </c>
      <c r="F34" s="9"/>
    </row>
    <row r="35" spans="1:17" ht="15.75" customHeight="1" x14ac:dyDescent="0.25">
      <c r="A35" s="10">
        <v>6900</v>
      </c>
      <c r="B35" s="10" t="s">
        <v>62</v>
      </c>
      <c r="C35" s="19" t="s">
        <v>63</v>
      </c>
      <c r="D35" s="101"/>
      <c r="E35" s="94">
        <v>75000</v>
      </c>
      <c r="F35" s="9"/>
    </row>
    <row r="36" spans="1:17" ht="15" hidden="1" x14ac:dyDescent="0.25">
      <c r="A36" s="10"/>
      <c r="B36" s="10"/>
      <c r="C36" s="19" t="s">
        <v>64</v>
      </c>
      <c r="D36" s="101" t="s">
        <v>65</v>
      </c>
      <c r="E36" s="94"/>
      <c r="F36" s="9"/>
    </row>
    <row r="37" spans="1:17" ht="15" hidden="1" x14ac:dyDescent="0.25">
      <c r="A37" s="10"/>
      <c r="B37" s="10"/>
      <c r="C37" s="19"/>
      <c r="D37" s="101" t="s">
        <v>66</v>
      </c>
      <c r="E37" s="94"/>
      <c r="F37" s="9"/>
    </row>
    <row r="38" spans="1:17" ht="15" hidden="1" x14ac:dyDescent="0.25">
      <c r="A38" s="10"/>
      <c r="B38" s="10"/>
      <c r="C38" s="19"/>
      <c r="D38" s="101" t="s">
        <v>67</v>
      </c>
      <c r="E38" s="94"/>
      <c r="F38" s="9"/>
    </row>
    <row r="39" spans="1:17" ht="15" hidden="1" x14ac:dyDescent="0.25">
      <c r="A39" s="10"/>
      <c r="B39" s="10"/>
      <c r="C39" s="18"/>
      <c r="D39" s="101" t="s">
        <v>68</v>
      </c>
      <c r="E39" s="94"/>
      <c r="F39" s="9"/>
    </row>
    <row r="40" spans="1:17" ht="15" x14ac:dyDescent="0.25">
      <c r="A40" s="10">
        <v>6995</v>
      </c>
      <c r="B40" s="10" t="s">
        <v>69</v>
      </c>
      <c r="C40" s="18"/>
      <c r="D40" s="101" t="s">
        <v>70</v>
      </c>
      <c r="E40" s="94">
        <v>100000</v>
      </c>
      <c r="F40" s="9"/>
    </row>
    <row r="41" spans="1:17" ht="15" hidden="1" x14ac:dyDescent="0.25">
      <c r="A41" s="10"/>
      <c r="B41" s="10"/>
      <c r="C41" s="18"/>
      <c r="D41" s="28" t="s">
        <v>71</v>
      </c>
      <c r="E41" s="94"/>
      <c r="F41" s="9"/>
    </row>
    <row r="42" spans="1:17" ht="15" hidden="1" x14ac:dyDescent="0.25">
      <c r="A42" s="10"/>
      <c r="B42" s="10"/>
      <c r="C42" s="18"/>
      <c r="D42" s="28" t="s">
        <v>72</v>
      </c>
      <c r="E42" s="94"/>
      <c r="F42" s="9"/>
    </row>
    <row r="43" spans="1:17" ht="12.75" hidden="1" x14ac:dyDescent="0.2">
      <c r="A43" s="18"/>
      <c r="B43" s="18"/>
      <c r="C43" s="18"/>
      <c r="D43" s="28" t="s">
        <v>73</v>
      </c>
      <c r="E43" s="94"/>
      <c r="F43" s="20"/>
    </row>
    <row r="44" spans="1:17" ht="12.75" hidden="1" x14ac:dyDescent="0.2">
      <c r="A44" s="18"/>
      <c r="B44" s="18"/>
      <c r="C44" s="18"/>
      <c r="D44" s="28" t="s">
        <v>74</v>
      </c>
      <c r="E44" s="94"/>
      <c r="F44" s="20"/>
    </row>
    <row r="45" spans="1:17" ht="15" x14ac:dyDescent="0.25">
      <c r="A45" s="21" t="s">
        <v>30</v>
      </c>
      <c r="B45" s="21"/>
      <c r="C45" s="16"/>
      <c r="D45" s="105"/>
      <c r="E45" s="99">
        <f>SUM(E12:E43)</f>
        <v>504500</v>
      </c>
      <c r="F45" s="22"/>
      <c r="G45" s="16"/>
      <c r="H45" s="16"/>
      <c r="I45" s="16"/>
      <c r="J45" s="16"/>
      <c r="K45" s="16"/>
      <c r="L45" s="16"/>
      <c r="M45" s="16"/>
      <c r="N45" s="16"/>
      <c r="O45" s="16"/>
      <c r="P45" s="16"/>
      <c r="Q45" s="16"/>
    </row>
    <row r="46" spans="1:17" ht="12.75" x14ac:dyDescent="0.2">
      <c r="A46" s="23" t="s">
        <v>75</v>
      </c>
      <c r="B46" s="24"/>
      <c r="C46" s="24"/>
      <c r="D46" s="106"/>
      <c r="E46" s="100">
        <f>SUM(E10-E45)</f>
        <v>-104500</v>
      </c>
      <c r="F46" s="24"/>
      <c r="G46" s="24"/>
      <c r="H46" s="24"/>
      <c r="I46" s="24"/>
      <c r="J46" s="24"/>
      <c r="K46" s="24"/>
      <c r="L46" s="24"/>
      <c r="M46" s="24"/>
      <c r="N46" s="24"/>
      <c r="O46" s="24"/>
      <c r="P46" s="24"/>
      <c r="Q46" s="24"/>
    </row>
    <row r="47" spans="1:17" ht="15" x14ac:dyDescent="0.25">
      <c r="A47" s="25"/>
      <c r="B47" s="25"/>
      <c r="C47" s="18"/>
      <c r="D47" s="19"/>
      <c r="E47" s="94"/>
      <c r="F47" s="18"/>
    </row>
    <row r="48" spans="1:17" ht="267.75" x14ac:dyDescent="0.2">
      <c r="A48" s="18"/>
      <c r="B48" s="18"/>
      <c r="C48" s="18"/>
      <c r="D48" s="19"/>
      <c r="E48" s="107" t="s">
        <v>143</v>
      </c>
      <c r="F48" s="19"/>
      <c r="G48" s="108"/>
    </row>
    <row r="49" spans="1:7" ht="15" x14ac:dyDescent="0.25">
      <c r="A49" s="10"/>
      <c r="B49" s="10"/>
      <c r="C49" s="18"/>
      <c r="D49" s="18"/>
      <c r="E49" s="107"/>
      <c r="F49" s="109"/>
      <c r="G49" s="108"/>
    </row>
    <row r="50" spans="1:7" ht="15" x14ac:dyDescent="0.25">
      <c r="A50" s="10"/>
      <c r="B50" s="10"/>
      <c r="C50" s="18"/>
      <c r="D50" s="18"/>
      <c r="E50" s="107"/>
      <c r="F50" s="109"/>
      <c r="G50" s="108"/>
    </row>
    <row r="51" spans="1:7" ht="12.75" x14ac:dyDescent="0.2">
      <c r="A51" s="18"/>
      <c r="B51" s="18"/>
      <c r="C51" s="18"/>
      <c r="D51" s="18"/>
      <c r="E51" s="107"/>
      <c r="F51" s="110"/>
      <c r="G51" s="108"/>
    </row>
    <row r="52" spans="1:7" ht="12.75" x14ac:dyDescent="0.2">
      <c r="A52" s="18"/>
      <c r="B52" s="18"/>
      <c r="C52" s="18"/>
      <c r="D52" s="18"/>
      <c r="E52" s="107"/>
      <c r="F52" s="110"/>
      <c r="G52" s="108"/>
    </row>
    <row r="53" spans="1:7" ht="15" x14ac:dyDescent="0.25">
      <c r="A53" s="25"/>
      <c r="B53" s="25"/>
      <c r="C53" s="18"/>
      <c r="D53" s="18"/>
      <c r="E53" s="94"/>
      <c r="F53" s="26"/>
    </row>
    <row r="54" spans="1:7" ht="12.75" x14ac:dyDescent="0.2">
      <c r="A54" s="18"/>
      <c r="B54" s="18"/>
      <c r="C54" s="18"/>
      <c r="D54" s="18"/>
      <c r="E54" s="94"/>
      <c r="F54" s="20"/>
    </row>
    <row r="55" spans="1:7" ht="12.75" x14ac:dyDescent="0.2">
      <c r="A55" s="18"/>
      <c r="B55" s="18"/>
      <c r="C55" s="18"/>
      <c r="D55" s="18"/>
      <c r="E55" s="94"/>
      <c r="F55" s="20"/>
    </row>
    <row r="56" spans="1:7" ht="15" x14ac:dyDescent="0.25">
      <c r="A56" s="10"/>
      <c r="B56" s="10"/>
      <c r="C56" s="18"/>
      <c r="D56" s="18"/>
      <c r="E56" s="94"/>
      <c r="F56" s="9"/>
    </row>
  </sheetData>
  <pageMargins left="0" right="0" top="0" bottom="0" header="0" footer="0"/>
  <pageSetup paperSize="9" scale="7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9"/>
  <sheetViews>
    <sheetView zoomScaleNormal="100" workbookViewId="0">
      <selection activeCell="W6" sqref="W6"/>
    </sheetView>
  </sheetViews>
  <sheetFormatPr defaultColWidth="14.42578125" defaultRowHeight="15.75" customHeight="1" x14ac:dyDescent="0.2"/>
  <cols>
    <col min="2" max="2" width="31.42578125" customWidth="1"/>
    <col min="3" max="3" width="31.7109375" bestFit="1" customWidth="1"/>
    <col min="4" max="4" width="39.7109375" customWidth="1"/>
    <col min="5" max="5" width="14.42578125" style="32"/>
    <col min="6" max="17" width="14.42578125" hidden="1"/>
    <col min="18" max="18" width="20.85546875" hidden="1" customWidth="1"/>
    <col min="19" max="19" width="14.42578125" hidden="1"/>
    <col min="21" max="21" width="33.7109375" style="32" customWidth="1"/>
    <col min="22" max="22" width="5.85546875" style="32" customWidth="1"/>
    <col min="23" max="23" width="36.5703125" style="85" customWidth="1"/>
  </cols>
  <sheetData>
    <row r="1" spans="1:23" ht="18.75" x14ac:dyDescent="0.3">
      <c r="A1" s="1" t="s">
        <v>76</v>
      </c>
      <c r="B1" s="2"/>
      <c r="C1" s="18"/>
      <c r="D1" s="18"/>
      <c r="E1" s="34"/>
      <c r="F1" s="18"/>
    </row>
    <row r="2" spans="1:23" ht="15" x14ac:dyDescent="0.25">
      <c r="A2" s="18"/>
      <c r="B2" s="18"/>
      <c r="C2" s="18"/>
      <c r="D2" s="18"/>
      <c r="F2" s="3" t="s">
        <v>1</v>
      </c>
      <c r="G2" s="18" t="s">
        <v>2</v>
      </c>
      <c r="H2" s="18" t="s">
        <v>3</v>
      </c>
      <c r="I2" s="18" t="s">
        <v>4</v>
      </c>
      <c r="J2" s="18" t="s">
        <v>5</v>
      </c>
      <c r="K2" s="18" t="s">
        <v>6</v>
      </c>
      <c r="L2" s="18" t="s">
        <v>7</v>
      </c>
      <c r="M2" s="18" t="s">
        <v>8</v>
      </c>
      <c r="N2" s="18" t="s">
        <v>9</v>
      </c>
      <c r="O2" s="18" t="s">
        <v>10</v>
      </c>
      <c r="P2" s="18" t="s">
        <v>11</v>
      </c>
      <c r="Q2" s="18" t="s">
        <v>12</v>
      </c>
    </row>
    <row r="3" spans="1:23" ht="15" x14ac:dyDescent="0.25">
      <c r="A3" s="25" t="s">
        <v>13</v>
      </c>
      <c r="B3" s="25" t="s">
        <v>14</v>
      </c>
      <c r="C3" s="4" t="s">
        <v>15</v>
      </c>
      <c r="D3" s="4" t="s">
        <v>16</v>
      </c>
      <c r="E3" s="35" t="s">
        <v>17</v>
      </c>
      <c r="F3" s="5"/>
      <c r="G3" s="4"/>
      <c r="H3" s="4"/>
      <c r="I3" s="4"/>
      <c r="J3" s="4"/>
      <c r="K3" s="4"/>
      <c r="L3" s="4"/>
      <c r="M3" s="4"/>
      <c r="N3" s="4"/>
      <c r="O3" s="4"/>
      <c r="P3" s="4"/>
      <c r="Q3" s="4"/>
      <c r="S3" s="6" t="s">
        <v>18</v>
      </c>
      <c r="U3" s="33" t="s">
        <v>122</v>
      </c>
      <c r="V3" s="33"/>
      <c r="W3" s="84" t="s">
        <v>123</v>
      </c>
    </row>
    <row r="4" spans="1:23" s="45" customFormat="1" ht="15" x14ac:dyDescent="0.25">
      <c r="A4" s="47" t="s">
        <v>19</v>
      </c>
      <c r="B4" s="42"/>
      <c r="C4" s="43"/>
      <c r="D4" s="43"/>
      <c r="E4" s="48"/>
      <c r="F4" s="44"/>
      <c r="G4" s="43"/>
      <c r="H4" s="43"/>
      <c r="I4" s="43"/>
      <c r="J4" s="43"/>
      <c r="K4" s="43"/>
      <c r="L4" s="43"/>
      <c r="M4" s="43"/>
      <c r="N4" s="43"/>
      <c r="O4" s="43"/>
      <c r="P4" s="43"/>
      <c r="Q4" s="43"/>
      <c r="S4" s="49" t="s">
        <v>20</v>
      </c>
      <c r="U4" s="46"/>
      <c r="V4" s="46"/>
      <c r="W4" s="86"/>
    </row>
    <row r="5" spans="1:23" ht="26.25" x14ac:dyDescent="0.25">
      <c r="A5" s="10">
        <v>3900</v>
      </c>
      <c r="B5" s="10" t="s">
        <v>21</v>
      </c>
      <c r="C5" s="18"/>
      <c r="D5" s="18"/>
      <c r="E5" s="56">
        <f>50000</f>
        <v>50000</v>
      </c>
      <c r="F5" s="9"/>
      <c r="U5" s="32">
        <v>45750</v>
      </c>
      <c r="W5" s="87" t="s">
        <v>126</v>
      </c>
    </row>
    <row r="6" spans="1:23" ht="90" x14ac:dyDescent="0.25">
      <c r="A6" s="10">
        <v>3980</v>
      </c>
      <c r="B6" s="10" t="s">
        <v>22</v>
      </c>
      <c r="C6" s="18" t="s">
        <v>23</v>
      </c>
      <c r="D6" s="18"/>
      <c r="E6" s="56">
        <v>300000</v>
      </c>
      <c r="F6" s="9"/>
      <c r="S6" s="19" t="s">
        <v>24</v>
      </c>
      <c r="U6" s="32">
        <v>330392</v>
      </c>
      <c r="W6" s="87" t="s">
        <v>127</v>
      </c>
    </row>
    <row r="7" spans="1:23" ht="15" hidden="1" x14ac:dyDescent="0.25">
      <c r="A7" s="10"/>
      <c r="C7" s="18"/>
      <c r="D7" s="11" t="s">
        <v>25</v>
      </c>
      <c r="E7" s="57"/>
      <c r="F7" s="9"/>
      <c r="W7" s="87"/>
    </row>
    <row r="8" spans="1:23" ht="15" hidden="1" x14ac:dyDescent="0.25">
      <c r="A8" s="10"/>
      <c r="B8" s="10"/>
      <c r="C8" s="18"/>
      <c r="D8" s="12" t="s">
        <v>26</v>
      </c>
      <c r="E8" s="57"/>
      <c r="F8" s="9"/>
      <c r="R8" s="18" t="s">
        <v>27</v>
      </c>
      <c r="S8">
        <f>88067*2.5</f>
        <v>220167.5</v>
      </c>
      <c r="W8" s="87"/>
    </row>
    <row r="9" spans="1:23" ht="26.25" x14ac:dyDescent="0.25">
      <c r="A9" s="10">
        <v>3990</v>
      </c>
      <c r="B9" s="10" t="s">
        <v>28</v>
      </c>
      <c r="C9" s="18"/>
      <c r="D9" s="12"/>
      <c r="E9" s="56">
        <v>0</v>
      </c>
      <c r="F9" s="9"/>
      <c r="R9" s="18"/>
      <c r="U9" s="32">
        <v>10720</v>
      </c>
      <c r="W9" s="87" t="s">
        <v>128</v>
      </c>
    </row>
    <row r="10" spans="1:23" s="65" customFormat="1" ht="15" x14ac:dyDescent="0.25">
      <c r="A10" s="59" t="s">
        <v>30</v>
      </c>
      <c r="B10" s="59"/>
      <c r="C10" s="60"/>
      <c r="D10" s="61"/>
      <c r="E10" s="62">
        <f>SUM(E5:E8)</f>
        <v>350000</v>
      </c>
      <c r="F10" s="63"/>
      <c r="G10" s="60"/>
      <c r="H10" s="60"/>
      <c r="I10" s="60"/>
      <c r="J10" s="60"/>
      <c r="K10" s="60"/>
      <c r="L10" s="60"/>
      <c r="M10" s="60"/>
      <c r="N10" s="60"/>
      <c r="O10" s="60"/>
      <c r="P10" s="60"/>
      <c r="Q10" s="60"/>
      <c r="R10" s="64" t="s">
        <v>31</v>
      </c>
      <c r="S10" s="64" t="s">
        <v>32</v>
      </c>
      <c r="U10" s="66">
        <f>U5+U6+U9</f>
        <v>386862</v>
      </c>
      <c r="V10" s="66"/>
      <c r="W10" s="88"/>
    </row>
    <row r="11" spans="1:23" s="40" customFormat="1" ht="15" x14ac:dyDescent="0.25">
      <c r="A11" s="50" t="s">
        <v>33</v>
      </c>
      <c r="B11" s="36"/>
      <c r="C11" s="37"/>
      <c r="D11" s="37"/>
      <c r="E11" s="38"/>
      <c r="F11" s="39"/>
      <c r="G11" s="37"/>
      <c r="H11" s="37"/>
      <c r="I11" s="37"/>
      <c r="J11" s="37"/>
      <c r="K11" s="37"/>
      <c r="L11" s="37"/>
      <c r="M11" s="37"/>
      <c r="N11" s="37"/>
      <c r="O11" s="37"/>
      <c r="P11" s="37"/>
      <c r="Q11" s="37"/>
      <c r="U11" s="41"/>
      <c r="V11" s="41"/>
      <c r="W11" s="89"/>
    </row>
    <row r="12" spans="1:23" ht="26.25" x14ac:dyDescent="0.25">
      <c r="A12" s="10">
        <v>5000</v>
      </c>
      <c r="B12" s="10" t="s">
        <v>77</v>
      </c>
      <c r="C12" s="18"/>
      <c r="D12" s="18"/>
      <c r="E12" s="56">
        <f>14759-7875</f>
        <v>6884</v>
      </c>
      <c r="F12" s="9"/>
      <c r="U12" s="32">
        <v>1522</v>
      </c>
      <c r="W12" s="87" t="s">
        <v>138</v>
      </c>
    </row>
    <row r="13" spans="1:23" ht="15" hidden="1" x14ac:dyDescent="0.25">
      <c r="A13" s="10"/>
      <c r="B13" s="10"/>
      <c r="C13" s="18"/>
      <c r="D13" s="11" t="s">
        <v>35</v>
      </c>
      <c r="E13" s="57"/>
      <c r="F13" s="9"/>
      <c r="W13" s="87"/>
    </row>
    <row r="14" spans="1:23" ht="15" hidden="1" x14ac:dyDescent="0.25">
      <c r="A14" s="10"/>
      <c r="B14" s="10"/>
      <c r="C14" s="18"/>
      <c r="D14" s="11" t="s">
        <v>36</v>
      </c>
      <c r="E14" s="57"/>
      <c r="F14" s="9"/>
      <c r="S14" s="18"/>
      <c r="W14" s="87"/>
    </row>
    <row r="15" spans="1:23" ht="15" x14ac:dyDescent="0.25">
      <c r="A15" s="10">
        <v>5410</v>
      </c>
      <c r="B15" s="10" t="s">
        <v>37</v>
      </c>
      <c r="C15" s="18"/>
      <c r="D15" s="11"/>
      <c r="E15" s="56">
        <v>250</v>
      </c>
      <c r="F15" s="9"/>
      <c r="U15" s="32">
        <v>0</v>
      </c>
      <c r="W15" s="87"/>
    </row>
    <row r="16" spans="1:23" ht="26.25" x14ac:dyDescent="0.25">
      <c r="A16" s="10">
        <v>5825</v>
      </c>
      <c r="B16" s="10" t="s">
        <v>38</v>
      </c>
      <c r="C16" s="18"/>
      <c r="D16" s="11"/>
      <c r="E16" s="56">
        <v>20000</v>
      </c>
      <c r="F16" s="9"/>
      <c r="U16" s="32">
        <v>5000</v>
      </c>
      <c r="W16" s="87" t="s">
        <v>129</v>
      </c>
    </row>
    <row r="17" spans="1:23" ht="51.75" x14ac:dyDescent="0.25">
      <c r="A17" s="10">
        <v>5830</v>
      </c>
      <c r="B17" s="10" t="s">
        <v>78</v>
      </c>
      <c r="C17" s="18"/>
      <c r="D17" s="18"/>
      <c r="E17" s="56">
        <v>10000</v>
      </c>
      <c r="F17" s="9"/>
      <c r="U17" s="32">
        <v>4684.1400000000003</v>
      </c>
      <c r="W17" s="87" t="s">
        <v>130</v>
      </c>
    </row>
    <row r="18" spans="1:23" ht="15" hidden="1" x14ac:dyDescent="0.25">
      <c r="A18" s="10"/>
      <c r="B18" s="10"/>
      <c r="C18" s="18"/>
      <c r="D18" s="11" t="s">
        <v>41</v>
      </c>
      <c r="E18" s="56"/>
      <c r="F18" s="9"/>
      <c r="W18" s="87"/>
    </row>
    <row r="19" spans="1:23" ht="15" hidden="1" x14ac:dyDescent="0.25">
      <c r="A19" s="10"/>
      <c r="B19" s="10"/>
      <c r="C19" s="18"/>
      <c r="D19" s="11" t="s">
        <v>42</v>
      </c>
      <c r="E19" s="56"/>
      <c r="F19" s="9"/>
      <c r="W19" s="87"/>
    </row>
    <row r="20" spans="1:23" ht="15" hidden="1" x14ac:dyDescent="0.25">
      <c r="A20" s="10"/>
      <c r="B20" s="10"/>
      <c r="C20" s="18"/>
      <c r="D20" s="11" t="s">
        <v>43</v>
      </c>
      <c r="E20" s="56"/>
      <c r="F20" s="9"/>
      <c r="W20" s="87"/>
    </row>
    <row r="21" spans="1:23" ht="15" x14ac:dyDescent="0.25">
      <c r="A21" s="10">
        <v>5835</v>
      </c>
      <c r="B21" s="10" t="s">
        <v>124</v>
      </c>
      <c r="C21" s="18"/>
      <c r="D21" s="11"/>
      <c r="E21" s="56">
        <v>0</v>
      </c>
      <c r="F21" s="9"/>
      <c r="U21" s="32">
        <v>1123</v>
      </c>
      <c r="W21" s="87"/>
    </row>
    <row r="22" spans="1:23" ht="15" x14ac:dyDescent="0.25">
      <c r="A22" s="10">
        <v>5900</v>
      </c>
      <c r="B22" s="55" t="s">
        <v>125</v>
      </c>
      <c r="C22" s="18"/>
      <c r="D22" s="11"/>
      <c r="E22" s="56">
        <v>0</v>
      </c>
      <c r="F22" s="9"/>
      <c r="U22" s="32">
        <v>570</v>
      </c>
      <c r="W22" s="87" t="s">
        <v>131</v>
      </c>
    </row>
    <row r="23" spans="1:23" ht="39" x14ac:dyDescent="0.25">
      <c r="A23" s="10">
        <v>6075</v>
      </c>
      <c r="B23" s="10" t="s">
        <v>44</v>
      </c>
      <c r="C23" s="18"/>
      <c r="E23" s="56">
        <v>20000</v>
      </c>
      <c r="F23" s="9"/>
      <c r="U23" s="32">
        <v>129.94999999999999</v>
      </c>
      <c r="W23" s="87" t="s">
        <v>132</v>
      </c>
    </row>
    <row r="24" spans="1:23" ht="15" hidden="1" x14ac:dyDescent="0.25">
      <c r="A24" s="10"/>
      <c r="B24" s="10"/>
      <c r="C24" s="18"/>
      <c r="D24" s="11" t="s">
        <v>45</v>
      </c>
      <c r="E24" s="56"/>
      <c r="F24" s="9"/>
      <c r="W24" s="87"/>
    </row>
    <row r="25" spans="1:23" ht="15" x14ac:dyDescent="0.25">
      <c r="A25" s="10">
        <v>6110</v>
      </c>
      <c r="B25" s="10" t="s">
        <v>46</v>
      </c>
      <c r="C25" s="18"/>
      <c r="D25" s="18"/>
      <c r="E25" s="56">
        <v>200</v>
      </c>
      <c r="F25" s="9"/>
      <c r="U25" s="32">
        <v>281.05</v>
      </c>
      <c r="W25" s="87"/>
    </row>
    <row r="26" spans="1:23" ht="15" x14ac:dyDescent="0.25">
      <c r="A26" s="10">
        <v>6115</v>
      </c>
      <c r="B26" s="10" t="s">
        <v>47</v>
      </c>
      <c r="C26" s="18" t="s">
        <v>48</v>
      </c>
      <c r="D26" s="18"/>
      <c r="E26" s="56">
        <v>350</v>
      </c>
      <c r="F26" s="9"/>
      <c r="U26" s="32">
        <v>479</v>
      </c>
      <c r="W26" s="87"/>
    </row>
    <row r="27" spans="1:23" ht="26.25" x14ac:dyDescent="0.25">
      <c r="A27" s="10">
        <v>6415</v>
      </c>
      <c r="B27" s="10" t="s">
        <v>49</v>
      </c>
      <c r="C27" s="19" t="s">
        <v>50</v>
      </c>
      <c r="D27" s="18"/>
      <c r="E27" s="56">
        <v>150000</v>
      </c>
      <c r="F27" s="9"/>
      <c r="U27" s="32">
        <v>186564</v>
      </c>
      <c r="W27" s="87" t="s">
        <v>133</v>
      </c>
    </row>
    <row r="28" spans="1:23" ht="15" hidden="1" x14ac:dyDescent="0.25">
      <c r="A28" s="10"/>
      <c r="B28" s="10"/>
      <c r="C28" s="18"/>
      <c r="D28" s="11" t="s">
        <v>51</v>
      </c>
      <c r="E28" s="57"/>
      <c r="F28" s="9"/>
      <c r="W28" s="87"/>
    </row>
    <row r="29" spans="1:23" ht="15" hidden="1" x14ac:dyDescent="0.25">
      <c r="A29" s="10"/>
      <c r="B29" s="10"/>
      <c r="C29" s="18"/>
      <c r="D29" s="11" t="s">
        <v>52</v>
      </c>
      <c r="E29" s="57"/>
      <c r="F29" s="9"/>
      <c r="W29" s="87"/>
    </row>
    <row r="30" spans="1:23" ht="15" hidden="1" x14ac:dyDescent="0.25">
      <c r="A30" s="10"/>
      <c r="B30" s="10"/>
      <c r="C30" s="18"/>
      <c r="D30" s="11" t="s">
        <v>53</v>
      </c>
      <c r="E30" s="57"/>
      <c r="F30" s="9"/>
      <c r="W30" s="87"/>
    </row>
    <row r="31" spans="1:23" ht="15" hidden="1" x14ac:dyDescent="0.25">
      <c r="A31" s="10"/>
      <c r="B31" s="10"/>
      <c r="C31" s="18"/>
      <c r="D31" s="11" t="s">
        <v>54</v>
      </c>
      <c r="E31" s="57"/>
      <c r="F31" s="9"/>
      <c r="W31" s="87"/>
    </row>
    <row r="32" spans="1:23" ht="15" x14ac:dyDescent="0.25">
      <c r="A32" s="10">
        <v>6420</v>
      </c>
      <c r="B32" s="10" t="s">
        <v>55</v>
      </c>
      <c r="C32" s="18" t="s">
        <v>56</v>
      </c>
      <c r="D32" s="30"/>
      <c r="E32" s="56">
        <v>10000</v>
      </c>
      <c r="F32" s="9"/>
      <c r="U32" s="32">
        <v>10875</v>
      </c>
      <c r="W32" s="87"/>
    </row>
    <row r="33" spans="1:23" ht="39" x14ac:dyDescent="0.25">
      <c r="A33" s="10">
        <v>6500</v>
      </c>
      <c r="B33" s="10" t="s">
        <v>57</v>
      </c>
      <c r="C33" s="18" t="s">
        <v>58</v>
      </c>
      <c r="D33" s="18"/>
      <c r="E33" s="56">
        <f>44000+14300</f>
        <v>58300</v>
      </c>
      <c r="F33" s="9"/>
      <c r="U33" s="32">
        <v>76296</v>
      </c>
      <c r="W33" s="87" t="s">
        <v>134</v>
      </c>
    </row>
    <row r="34" spans="1:23" ht="15" x14ac:dyDescent="0.25">
      <c r="A34" s="10">
        <v>6570</v>
      </c>
      <c r="B34" s="10" t="s">
        <v>60</v>
      </c>
      <c r="C34" s="18" t="s">
        <v>61</v>
      </c>
      <c r="D34" s="18"/>
      <c r="E34" s="56">
        <v>1300</v>
      </c>
      <c r="F34" s="9"/>
      <c r="U34" s="32">
        <v>1650</v>
      </c>
      <c r="W34" s="87"/>
    </row>
    <row r="35" spans="1:23" ht="51.75" x14ac:dyDescent="0.25">
      <c r="A35" s="10">
        <v>6900</v>
      </c>
      <c r="B35" s="10" t="s">
        <v>79</v>
      </c>
      <c r="C35" s="19" t="s">
        <v>63</v>
      </c>
      <c r="D35" s="18"/>
      <c r="E35" s="56">
        <v>100000</v>
      </c>
      <c r="F35" s="9"/>
      <c r="U35" s="32">
        <v>23789.68</v>
      </c>
      <c r="W35" s="87" t="s">
        <v>135</v>
      </c>
    </row>
    <row r="36" spans="1:23" ht="15" hidden="1" x14ac:dyDescent="0.25">
      <c r="A36" s="10"/>
      <c r="B36" s="10"/>
      <c r="C36" s="19" t="s">
        <v>64</v>
      </c>
      <c r="D36" s="11" t="s">
        <v>65</v>
      </c>
      <c r="E36" s="56"/>
      <c r="F36" s="9"/>
      <c r="W36" s="87"/>
    </row>
    <row r="37" spans="1:23" ht="15" hidden="1" x14ac:dyDescent="0.25">
      <c r="A37" s="10"/>
      <c r="B37" s="10"/>
      <c r="C37" s="19"/>
      <c r="D37" s="11" t="s">
        <v>66</v>
      </c>
      <c r="E37" s="56"/>
      <c r="F37" s="9"/>
      <c r="W37" s="87"/>
    </row>
    <row r="38" spans="1:23" ht="15" hidden="1" x14ac:dyDescent="0.25">
      <c r="A38" s="10"/>
      <c r="B38" s="10"/>
      <c r="C38" s="19"/>
      <c r="D38" s="28" t="s">
        <v>67</v>
      </c>
      <c r="E38" s="56"/>
      <c r="F38" s="9"/>
      <c r="W38" s="87"/>
    </row>
    <row r="39" spans="1:23" ht="26.25" hidden="1" x14ac:dyDescent="0.25">
      <c r="A39" s="10"/>
      <c r="B39" s="10"/>
      <c r="C39" s="18"/>
      <c r="D39" s="28" t="s">
        <v>68</v>
      </c>
      <c r="E39" s="56"/>
      <c r="F39" s="9"/>
      <c r="W39" s="87"/>
    </row>
    <row r="40" spans="1:23" ht="39" x14ac:dyDescent="0.25">
      <c r="A40" s="10">
        <v>6990</v>
      </c>
      <c r="B40" s="10" t="s">
        <v>80</v>
      </c>
      <c r="C40" s="18"/>
      <c r="D40" s="28" t="s">
        <v>81</v>
      </c>
      <c r="E40" s="56">
        <v>20000</v>
      </c>
      <c r="F40" s="9"/>
      <c r="U40" s="32">
        <v>0</v>
      </c>
      <c r="W40" s="87" t="s">
        <v>136</v>
      </c>
    </row>
    <row r="41" spans="1:23" ht="26.25" x14ac:dyDescent="0.25">
      <c r="A41" s="10">
        <v>6995</v>
      </c>
      <c r="B41" s="10" t="s">
        <v>82</v>
      </c>
      <c r="C41" s="18"/>
      <c r="D41" s="18"/>
      <c r="E41" s="56">
        <v>120000</v>
      </c>
      <c r="F41" s="9"/>
      <c r="U41" s="32">
        <v>81635.45</v>
      </c>
      <c r="W41" s="87" t="s">
        <v>137</v>
      </c>
    </row>
    <row r="42" spans="1:23" ht="15" hidden="1" x14ac:dyDescent="0.25">
      <c r="A42" s="10"/>
      <c r="B42" s="10"/>
      <c r="C42" s="18"/>
      <c r="D42" s="11" t="s">
        <v>71</v>
      </c>
      <c r="E42" s="56"/>
      <c r="F42" s="9"/>
      <c r="W42" s="87"/>
    </row>
    <row r="43" spans="1:23" ht="15" hidden="1" x14ac:dyDescent="0.25">
      <c r="A43" s="10"/>
      <c r="B43" s="10"/>
      <c r="C43" s="18"/>
      <c r="D43" s="11" t="s">
        <v>72</v>
      </c>
      <c r="E43" s="56"/>
      <c r="F43" s="9"/>
      <c r="W43" s="87"/>
    </row>
    <row r="44" spans="1:23" ht="12.75" hidden="1" x14ac:dyDescent="0.2">
      <c r="A44" s="18"/>
      <c r="B44" s="18"/>
      <c r="C44" s="18"/>
      <c r="D44" s="11" t="s">
        <v>73</v>
      </c>
      <c r="E44" s="56"/>
      <c r="F44" s="20"/>
      <c r="W44" s="87"/>
    </row>
    <row r="45" spans="1:23" ht="12.75" hidden="1" x14ac:dyDescent="0.2">
      <c r="A45" s="18"/>
      <c r="B45" s="18"/>
      <c r="C45" s="18"/>
      <c r="D45" s="11" t="s">
        <v>74</v>
      </c>
      <c r="E45" s="56"/>
      <c r="F45" s="20"/>
      <c r="W45" s="87"/>
    </row>
    <row r="46" spans="1:23" ht="12.75" hidden="1" x14ac:dyDescent="0.2">
      <c r="A46" s="18"/>
      <c r="B46" s="18"/>
      <c r="C46" s="18"/>
      <c r="D46" s="11" t="s">
        <v>74</v>
      </c>
      <c r="E46" s="56"/>
      <c r="F46" s="20"/>
      <c r="W46" s="87"/>
    </row>
    <row r="47" spans="1:23" s="71" customFormat="1" ht="15" x14ac:dyDescent="0.25">
      <c r="A47" s="67" t="s">
        <v>30</v>
      </c>
      <c r="B47" s="67"/>
      <c r="C47" s="68"/>
      <c r="D47" s="68"/>
      <c r="E47" s="69">
        <f>SUM(E12:E44)</f>
        <v>517284</v>
      </c>
      <c r="F47" s="70">
        <f>SUM(F4:F43)</f>
        <v>0</v>
      </c>
      <c r="G47" s="68"/>
      <c r="H47" s="68"/>
      <c r="I47" s="68"/>
      <c r="J47" s="68"/>
      <c r="K47" s="68"/>
      <c r="L47" s="68"/>
      <c r="M47" s="68"/>
      <c r="N47" s="68"/>
      <c r="O47" s="68"/>
      <c r="P47" s="68"/>
      <c r="Q47" s="68"/>
      <c r="U47" s="72">
        <f>SUM(U12:U41)</f>
        <v>394599.27</v>
      </c>
      <c r="V47" s="72"/>
      <c r="W47" s="90"/>
    </row>
    <row r="48" spans="1:23" s="77" customFormat="1" ht="15" x14ac:dyDescent="0.25">
      <c r="A48" s="73"/>
      <c r="B48" s="73"/>
      <c r="C48" s="74"/>
      <c r="D48" s="74"/>
      <c r="E48" s="75"/>
      <c r="F48" s="76"/>
      <c r="G48" s="74"/>
      <c r="H48" s="74"/>
      <c r="I48" s="74"/>
      <c r="J48" s="74"/>
      <c r="K48" s="74"/>
      <c r="L48" s="74"/>
      <c r="M48" s="74"/>
      <c r="N48" s="74"/>
      <c r="O48" s="74"/>
      <c r="P48" s="74"/>
      <c r="Q48" s="74"/>
      <c r="U48" s="78"/>
      <c r="V48" s="78"/>
      <c r="W48" s="91"/>
    </row>
    <row r="49" spans="1:23" s="53" customFormat="1" ht="12.75" x14ac:dyDescent="0.2">
      <c r="A49" s="51" t="s">
        <v>75</v>
      </c>
      <c r="B49" s="52"/>
      <c r="C49" s="52"/>
      <c r="D49" s="52"/>
      <c r="E49" s="58">
        <f>SUM(E10-E47)</f>
        <v>-167284</v>
      </c>
      <c r="F49" s="52"/>
      <c r="G49" s="52"/>
      <c r="H49" s="52"/>
      <c r="I49" s="52"/>
      <c r="J49" s="52"/>
      <c r="K49" s="52"/>
      <c r="L49" s="52"/>
      <c r="M49" s="52"/>
      <c r="N49" s="52"/>
      <c r="O49" s="52"/>
      <c r="P49" s="52"/>
      <c r="Q49" s="52"/>
      <c r="U49" s="54">
        <f>U10-U47</f>
        <v>-7737.2700000000186</v>
      </c>
      <c r="V49" s="54"/>
      <c r="W49" s="92"/>
    </row>
    <row r="50" spans="1:23" s="82" customFormat="1" ht="15" x14ac:dyDescent="0.25">
      <c r="A50" s="79"/>
      <c r="B50" s="79"/>
      <c r="C50" s="80"/>
      <c r="D50" s="80"/>
      <c r="E50" s="81"/>
      <c r="F50" s="80"/>
      <c r="U50" s="83"/>
      <c r="V50" s="83"/>
      <c r="W50" s="93"/>
    </row>
    <row r="51" spans="1:23" ht="12.75" x14ac:dyDescent="0.2">
      <c r="A51" s="18"/>
      <c r="B51" s="18"/>
      <c r="C51" s="18"/>
      <c r="D51" s="18"/>
      <c r="E51" s="34"/>
      <c r="F51" s="18"/>
    </row>
    <row r="52" spans="1:23" ht="15" x14ac:dyDescent="0.25">
      <c r="A52" s="10"/>
      <c r="B52" s="10"/>
      <c r="C52" s="18"/>
      <c r="D52" s="18"/>
      <c r="E52" s="34"/>
      <c r="F52" s="9"/>
    </row>
    <row r="53" spans="1:23" ht="15" x14ac:dyDescent="0.25">
      <c r="A53" s="10"/>
      <c r="B53" s="10"/>
      <c r="C53" s="18"/>
      <c r="D53" s="18"/>
      <c r="E53" s="34"/>
      <c r="F53" s="9"/>
    </row>
    <row r="54" spans="1:23" ht="12.75" x14ac:dyDescent="0.2">
      <c r="A54" s="18"/>
      <c r="B54" s="18"/>
      <c r="C54" s="18"/>
      <c r="D54" s="18"/>
      <c r="E54" s="34"/>
      <c r="F54" s="20"/>
    </row>
    <row r="55" spans="1:23" ht="12.75" x14ac:dyDescent="0.2">
      <c r="A55" s="18"/>
      <c r="B55" s="18"/>
      <c r="C55" s="18"/>
      <c r="D55" s="18"/>
      <c r="E55" s="34"/>
      <c r="F55" s="20"/>
    </row>
    <row r="56" spans="1:23" ht="15" x14ac:dyDescent="0.25">
      <c r="A56" s="25"/>
      <c r="B56" s="25"/>
      <c r="C56" s="18"/>
      <c r="D56" s="18"/>
      <c r="E56" s="34"/>
      <c r="F56" s="26"/>
    </row>
    <row r="57" spans="1:23" ht="12.75" x14ac:dyDescent="0.2">
      <c r="A57" s="18"/>
      <c r="B57" s="18"/>
      <c r="C57" s="18"/>
      <c r="D57" s="18"/>
      <c r="E57" s="34"/>
      <c r="F57" s="20"/>
    </row>
    <row r="58" spans="1:23" ht="12.75" x14ac:dyDescent="0.2">
      <c r="A58" s="18"/>
      <c r="B58" s="18"/>
      <c r="C58" s="18"/>
      <c r="D58" s="18"/>
      <c r="E58" s="34"/>
      <c r="F58" s="20"/>
    </row>
    <row r="59" spans="1:23" ht="15" x14ac:dyDescent="0.25">
      <c r="A59" s="10"/>
      <c r="B59" s="10"/>
      <c r="C59" s="18"/>
      <c r="D59" s="18"/>
      <c r="E59" s="34"/>
      <c r="F59" s="9"/>
    </row>
  </sheetData>
  <pageMargins left="0" right="0" top="0" bottom="0" header="0" footer="0"/>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workbookViewId="0"/>
  </sheetViews>
  <sheetFormatPr defaultColWidth="14.42578125" defaultRowHeight="15.75" customHeight="1" x14ac:dyDescent="0.2"/>
  <cols>
    <col min="2" max="2" width="35.42578125" customWidth="1"/>
  </cols>
  <sheetData>
    <row r="1" spans="1:2" ht="15.75" customHeight="1" x14ac:dyDescent="0.2">
      <c r="A1" s="4"/>
      <c r="B1" s="4" t="s">
        <v>83</v>
      </c>
    </row>
    <row r="3" spans="1:2" ht="15.75" customHeight="1" x14ac:dyDescent="0.2">
      <c r="A3" s="29" t="s">
        <v>84</v>
      </c>
      <c r="B3" s="18"/>
    </row>
    <row r="4" spans="1:2" ht="15.75" customHeight="1" x14ac:dyDescent="0.2">
      <c r="A4" s="18">
        <v>1220</v>
      </c>
      <c r="B4" s="18" t="s">
        <v>85</v>
      </c>
    </row>
    <row r="5" spans="1:2" ht="15.75" customHeight="1" x14ac:dyDescent="0.2">
      <c r="A5" s="18">
        <v>1229</v>
      </c>
      <c r="B5" s="18" t="s">
        <v>86</v>
      </c>
    </row>
    <row r="6" spans="1:2" ht="15.75" customHeight="1" x14ac:dyDescent="0.2">
      <c r="A6" s="18">
        <v>1510</v>
      </c>
      <c r="B6" s="18" t="s">
        <v>87</v>
      </c>
    </row>
    <row r="7" spans="1:2" ht="15.75" customHeight="1" x14ac:dyDescent="0.2">
      <c r="A7" s="18">
        <v>1910</v>
      </c>
      <c r="B7" s="18" t="s">
        <v>88</v>
      </c>
    </row>
    <row r="8" spans="1:2" ht="15.75" customHeight="1" x14ac:dyDescent="0.2">
      <c r="A8" s="18">
        <v>1920</v>
      </c>
      <c r="B8" s="18" t="s">
        <v>89</v>
      </c>
    </row>
    <row r="9" spans="1:2" ht="15.75" customHeight="1" x14ac:dyDescent="0.2">
      <c r="A9" s="18">
        <v>1930</v>
      </c>
      <c r="B9" s="18" t="s">
        <v>90</v>
      </c>
    </row>
    <row r="10" spans="1:2" ht="15.75" customHeight="1" x14ac:dyDescent="0.2">
      <c r="A10" s="18">
        <v>2010</v>
      </c>
      <c r="B10" s="18" t="s">
        <v>91</v>
      </c>
    </row>
    <row r="11" spans="1:2" ht="15.75" customHeight="1" x14ac:dyDescent="0.2">
      <c r="A11" s="18">
        <v>2091</v>
      </c>
      <c r="B11" s="18" t="s">
        <v>92</v>
      </c>
    </row>
    <row r="12" spans="1:2" ht="15.75" customHeight="1" x14ac:dyDescent="0.2">
      <c r="A12" s="18">
        <v>2099</v>
      </c>
      <c r="B12" s="18" t="s">
        <v>93</v>
      </c>
    </row>
    <row r="13" spans="1:2" ht="15.75" customHeight="1" x14ac:dyDescent="0.2">
      <c r="A13" s="18">
        <v>2440</v>
      </c>
      <c r="B13" s="18" t="s">
        <v>94</v>
      </c>
    </row>
    <row r="14" spans="1:2" ht="15.75" customHeight="1" x14ac:dyDescent="0.2">
      <c r="A14" s="18">
        <v>2875</v>
      </c>
      <c r="B14" s="18" t="s">
        <v>95</v>
      </c>
    </row>
    <row r="15" spans="1:2" ht="15.75" customHeight="1" x14ac:dyDescent="0.2">
      <c r="A15" s="29" t="s">
        <v>96</v>
      </c>
      <c r="B15" s="18"/>
    </row>
    <row r="16" spans="1:2" ht="15.75" customHeight="1" x14ac:dyDescent="0.2">
      <c r="A16" s="18">
        <v>3740</v>
      </c>
      <c r="B16" s="18" t="s">
        <v>97</v>
      </c>
    </row>
    <row r="17" spans="1:8" ht="15.75" customHeight="1" x14ac:dyDescent="0.2">
      <c r="A17" s="18">
        <v>3900</v>
      </c>
      <c r="B17" s="18" t="s">
        <v>98</v>
      </c>
    </row>
    <row r="18" spans="1:8" ht="15.75" customHeight="1" x14ac:dyDescent="0.2">
      <c r="A18" s="18">
        <v>3980</v>
      </c>
      <c r="B18" s="18" t="s">
        <v>99</v>
      </c>
    </row>
    <row r="19" spans="1:8" ht="15.75" customHeight="1" x14ac:dyDescent="0.2">
      <c r="A19" s="18">
        <v>3990</v>
      </c>
      <c r="B19" s="18" t="s">
        <v>28</v>
      </c>
    </row>
    <row r="20" spans="1:8" ht="15.75" customHeight="1" x14ac:dyDescent="0.2">
      <c r="A20" s="18">
        <v>4010</v>
      </c>
      <c r="B20" s="18" t="s">
        <v>100</v>
      </c>
    </row>
    <row r="21" spans="1:8" ht="15.75" customHeight="1" x14ac:dyDescent="0.2">
      <c r="A21" s="18">
        <v>5000</v>
      </c>
      <c r="B21" s="18" t="s">
        <v>77</v>
      </c>
      <c r="C21" s="18" t="s">
        <v>101</v>
      </c>
    </row>
    <row r="22" spans="1:8" ht="15.75" customHeight="1" x14ac:dyDescent="0.2">
      <c r="A22" s="18">
        <v>5001</v>
      </c>
      <c r="B22" s="18" t="s">
        <v>102</v>
      </c>
      <c r="C22" s="18" t="s">
        <v>103</v>
      </c>
    </row>
    <row r="23" spans="1:8" ht="15.75" customHeight="1" x14ac:dyDescent="0.2">
      <c r="A23" s="18">
        <v>5410</v>
      </c>
      <c r="B23" s="18" t="s">
        <v>37</v>
      </c>
    </row>
    <row r="24" spans="1:8" ht="15.75" customHeight="1" x14ac:dyDescent="0.2">
      <c r="A24" s="18">
        <v>5800</v>
      </c>
      <c r="B24" s="18" t="s">
        <v>104</v>
      </c>
      <c r="H24" s="18"/>
    </row>
    <row r="25" spans="1:8" ht="15.75" customHeight="1" x14ac:dyDescent="0.2">
      <c r="A25" s="18">
        <v>5825</v>
      </c>
      <c r="B25" s="18" t="s">
        <v>38</v>
      </c>
      <c r="H25" s="18"/>
    </row>
    <row r="26" spans="1:8" ht="15.75" customHeight="1" x14ac:dyDescent="0.2">
      <c r="A26" s="18">
        <v>5830</v>
      </c>
      <c r="B26" s="18" t="s">
        <v>105</v>
      </c>
    </row>
    <row r="27" spans="1:8" ht="15.75" customHeight="1" x14ac:dyDescent="0.2">
      <c r="A27" s="18">
        <v>6070</v>
      </c>
      <c r="B27" s="18" t="s">
        <v>106</v>
      </c>
    </row>
    <row r="28" spans="1:8" ht="15.75" customHeight="1" x14ac:dyDescent="0.2">
      <c r="A28" s="18">
        <v>6075</v>
      </c>
      <c r="B28" s="18" t="s">
        <v>44</v>
      </c>
    </row>
    <row r="29" spans="1:8" ht="15.75" customHeight="1" x14ac:dyDescent="0.2">
      <c r="A29" s="18">
        <v>6110</v>
      </c>
      <c r="B29" s="18" t="s">
        <v>107</v>
      </c>
    </row>
    <row r="30" spans="1:8" ht="15.75" customHeight="1" x14ac:dyDescent="0.2">
      <c r="A30" s="18">
        <v>6115</v>
      </c>
      <c r="B30" s="18" t="s">
        <v>47</v>
      </c>
    </row>
    <row r="31" spans="1:8" ht="15.75" customHeight="1" x14ac:dyDescent="0.2">
      <c r="A31" s="18">
        <v>6212</v>
      </c>
      <c r="B31" s="18" t="s">
        <v>108</v>
      </c>
    </row>
    <row r="32" spans="1:8" ht="15.75" customHeight="1" x14ac:dyDescent="0.2">
      <c r="A32" s="18">
        <v>6350</v>
      </c>
      <c r="B32" s="18" t="s">
        <v>109</v>
      </c>
      <c r="E32" s="18" t="s">
        <v>110</v>
      </c>
    </row>
    <row r="33" spans="1:3" ht="15.75" customHeight="1" x14ac:dyDescent="0.2">
      <c r="A33" s="18">
        <v>6415</v>
      </c>
      <c r="B33" s="18" t="s">
        <v>111</v>
      </c>
    </row>
    <row r="34" spans="1:3" ht="15.75" customHeight="1" x14ac:dyDescent="0.2">
      <c r="A34" s="18">
        <v>6416</v>
      </c>
      <c r="B34" s="18" t="s">
        <v>112</v>
      </c>
    </row>
    <row r="35" spans="1:3" ht="15.75" customHeight="1" x14ac:dyDescent="0.2">
      <c r="A35" s="18">
        <v>6420</v>
      </c>
      <c r="B35" s="18" t="s">
        <v>55</v>
      </c>
      <c r="C35" s="18" t="s">
        <v>113</v>
      </c>
    </row>
    <row r="36" spans="1:3" ht="15.75" customHeight="1" x14ac:dyDescent="0.2">
      <c r="A36" s="18">
        <v>6430</v>
      </c>
      <c r="B36" s="18" t="s">
        <v>114</v>
      </c>
    </row>
    <row r="37" spans="1:3" ht="15.75" customHeight="1" x14ac:dyDescent="0.2">
      <c r="A37" s="18">
        <v>6500</v>
      </c>
      <c r="B37" s="18" t="s">
        <v>57</v>
      </c>
    </row>
    <row r="38" spans="1:3" ht="12.75" x14ac:dyDescent="0.2">
      <c r="A38" s="18">
        <v>6570</v>
      </c>
      <c r="B38" s="18" t="s">
        <v>60</v>
      </c>
      <c r="C38" s="18" t="s">
        <v>115</v>
      </c>
    </row>
    <row r="39" spans="1:3" ht="12.75" x14ac:dyDescent="0.2">
      <c r="A39" s="18">
        <v>6900</v>
      </c>
      <c r="B39" s="18" t="s">
        <v>116</v>
      </c>
    </row>
    <row r="40" spans="1:3" ht="12.75" x14ac:dyDescent="0.2">
      <c r="A40" s="18">
        <v>6990</v>
      </c>
      <c r="B40" s="18" t="s">
        <v>117</v>
      </c>
      <c r="C40" s="18" t="s">
        <v>118</v>
      </c>
    </row>
    <row r="41" spans="1:3" ht="12.75" x14ac:dyDescent="0.2">
      <c r="A41" s="18">
        <v>6991</v>
      </c>
      <c r="B41" s="18" t="s">
        <v>80</v>
      </c>
      <c r="C41" s="18" t="s">
        <v>119</v>
      </c>
    </row>
    <row r="42" spans="1:3" ht="12.75" x14ac:dyDescent="0.2">
      <c r="A42" s="18">
        <v>6995</v>
      </c>
      <c r="B42" s="18" t="s">
        <v>82</v>
      </c>
    </row>
    <row r="43" spans="1:3" ht="12.75" x14ac:dyDescent="0.2">
      <c r="A43" s="18">
        <v>8310</v>
      </c>
      <c r="B43" s="18" t="s">
        <v>120</v>
      </c>
    </row>
    <row r="44" spans="1:3" ht="12.75" x14ac:dyDescent="0.2">
      <c r="A44" s="18">
        <v>8400</v>
      </c>
      <c r="B44" s="18" t="s">
        <v>121</v>
      </c>
    </row>
    <row r="45" spans="1:3" ht="12.75" x14ac:dyDescent="0.2">
      <c r="A45" s="18">
        <v>8999</v>
      </c>
      <c r="B45" s="18" t="s">
        <v>93</v>
      </c>
    </row>
  </sheetData>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42CC66C1080274192A840154ACB902B" ma:contentTypeVersion="13" ma:contentTypeDescription="Skapa ett nytt dokument." ma:contentTypeScope="" ma:versionID="43c12ae394e89c7199b26bc775a61648">
  <xsd:schema xmlns:xsd="http://www.w3.org/2001/XMLSchema" xmlns:xs="http://www.w3.org/2001/XMLSchema" xmlns:p="http://schemas.microsoft.com/office/2006/metadata/properties" xmlns:ns2="fdd543c2-7c63-4c38-a706-5af588a1f02e" xmlns:ns3="4917567d-d568-4409-94ea-8f68450e6eb6" targetNamespace="http://schemas.microsoft.com/office/2006/metadata/properties" ma:root="true" ma:fieldsID="9e4c5a04a3c393d34505b23199019ea2" ns2:_="" ns3:_="">
    <xsd:import namespace="fdd543c2-7c63-4c38-a706-5af588a1f02e"/>
    <xsd:import namespace="4917567d-d568-4409-94ea-8f68450e6eb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543c2-7c63-4c38-a706-5af588a1f0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17567d-d568-4409-94ea-8f68450e6eb6"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28BAB1-D89B-4C7D-B8E8-C81CC6C981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d543c2-7c63-4c38-a706-5af588a1f02e"/>
    <ds:schemaRef ds:uri="4917567d-d568-4409-94ea-8f68450e6e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3CF948-E70E-4DFD-AA7D-F9C9370CD5A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E53E9BD-F436-4A7F-AC13-E1DC225DA0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Förslag till budget 2022</vt:lpstr>
      <vt:lpstr>Antagen budget 2021</vt:lpstr>
      <vt:lpstr>Kontoplan med förklaring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Milda Gontaité</cp:lastModifiedBy>
  <cp:revision/>
  <dcterms:created xsi:type="dcterms:W3CDTF">2018-02-26T05:11:50Z</dcterms:created>
  <dcterms:modified xsi:type="dcterms:W3CDTF">2022-02-07T07:19:28Z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0x010100642CC66C1080274192A840154ACB902B</vt:lpwstr>
  </property>
</Properties>
</file>